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98" i="16" l="1"/>
  <c r="E107" i="16"/>
  <c r="D106" i="16"/>
  <c r="E106" i="16" s="1"/>
  <c r="D105" i="16"/>
  <c r="E105" i="16" s="1"/>
  <c r="E103" i="16"/>
  <c r="E102" i="16"/>
  <c r="D102" i="16"/>
  <c r="D101" i="16"/>
  <c r="E101" i="16" s="1"/>
  <c r="D100" i="16"/>
  <c r="E100" i="16" s="1"/>
  <c r="E99" i="16"/>
  <c r="D104" i="16" l="1"/>
  <c r="E104" i="16" s="1"/>
  <c r="E97" i="16"/>
  <c r="D96" i="16"/>
  <c r="E96" i="16" s="1"/>
  <c r="E93" i="16"/>
  <c r="D92" i="16"/>
  <c r="E92" i="16" s="1"/>
  <c r="E89" i="16"/>
  <c r="E87" i="16"/>
  <c r="E80" i="16"/>
  <c r="D79" i="16"/>
  <c r="C79" i="16"/>
  <c r="E78" i="16"/>
  <c r="D77" i="16"/>
  <c r="C77" i="16"/>
  <c r="E77" i="16" s="1"/>
  <c r="E76" i="16"/>
  <c r="D75" i="16"/>
  <c r="C75" i="16"/>
  <c r="E74" i="16"/>
  <c r="D73" i="16"/>
  <c r="C73" i="16"/>
  <c r="E73" i="16" s="1"/>
  <c r="E72" i="16"/>
  <c r="D71" i="16"/>
  <c r="C71" i="16"/>
  <c r="E70" i="16"/>
  <c r="E69" i="16" s="1"/>
  <c r="D69" i="16"/>
  <c r="C69" i="16"/>
  <c r="E68" i="16"/>
  <c r="E67" i="16"/>
  <c r="E66" i="16"/>
  <c r="E65" i="16"/>
  <c r="D64" i="16"/>
  <c r="C64" i="16"/>
  <c r="C63" i="16" s="1"/>
  <c r="E56" i="16"/>
  <c r="D55" i="16"/>
  <c r="D45" i="16" s="1"/>
  <c r="C55" i="16"/>
  <c r="E54" i="16"/>
  <c r="E53" i="16"/>
  <c r="E52" i="16"/>
  <c r="E51" i="16"/>
  <c r="E50" i="16"/>
  <c r="E49" i="16"/>
  <c r="E48" i="16"/>
  <c r="E47" i="16"/>
  <c r="E46" i="16"/>
  <c r="C45" i="16"/>
  <c r="E44" i="16"/>
  <c r="E43" i="16"/>
  <c r="E42" i="16"/>
  <c r="E41" i="16"/>
  <c r="E40" i="16"/>
  <c r="E39" i="16"/>
  <c r="D38" i="16"/>
  <c r="C38" i="16"/>
  <c r="C37" i="16" s="1"/>
  <c r="E34" i="16"/>
  <c r="E31" i="16"/>
  <c r="E30" i="16"/>
  <c r="E29" i="16"/>
  <c r="E26" i="16"/>
  <c r="E25" i="16"/>
  <c r="D24" i="16"/>
  <c r="C24" i="16"/>
  <c r="E22" i="16"/>
  <c r="E21" i="16"/>
  <c r="D20" i="16"/>
  <c r="E20" i="16" s="1"/>
  <c r="E18" i="16"/>
  <c r="E17" i="16"/>
  <c r="E16" i="16"/>
  <c r="E15" i="16"/>
  <c r="D14" i="16"/>
  <c r="C14" i="16"/>
  <c r="E13" i="16"/>
  <c r="E12" i="16"/>
  <c r="E11" i="16"/>
  <c r="D10" i="16"/>
  <c r="C10" i="16"/>
  <c r="D95" i="16" l="1"/>
  <c r="D9" i="16"/>
  <c r="E9" i="16" s="1"/>
  <c r="E64" i="16"/>
  <c r="D91" i="16"/>
  <c r="E14" i="16"/>
  <c r="E38" i="16"/>
  <c r="E55" i="16"/>
  <c r="E71" i="16"/>
  <c r="E75" i="16"/>
  <c r="E79" i="16"/>
  <c r="D63" i="16"/>
  <c r="E63" i="16" s="1"/>
  <c r="E45" i="16"/>
  <c r="C9" i="16"/>
  <c r="C8" i="16" s="1"/>
  <c r="E24" i="16"/>
  <c r="E10" i="16"/>
  <c r="D37" i="16"/>
  <c r="E37" i="16" s="1"/>
  <c r="E95" i="16" l="1"/>
  <c r="D94" i="16"/>
  <c r="E94" i="16" s="1"/>
  <c r="E91" i="16"/>
  <c r="D90" i="16"/>
  <c r="E90" i="16" s="1"/>
  <c r="D8" i="16"/>
  <c r="E8" i="16" s="1"/>
</calcChain>
</file>

<file path=xl/sharedStrings.xml><?xml version="1.0" encoding="utf-8"?>
<sst xmlns="http://schemas.openxmlformats.org/spreadsheetml/2006/main" count="207" uniqueCount="169">
  <si>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</si>
  <si>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</si>
  <si>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</si>
  <si>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</si>
  <si>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</si>
  <si>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</si>
  <si>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</si>
  <si>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</si>
  <si>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</si>
  <si>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</si>
  <si>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</si>
  <si>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</si>
  <si>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</si>
  <si>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</si>
  <si>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</si>
  <si>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</si>
  <si>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</si>
  <si>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</si>
  <si>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</si>
  <si>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</si>
  <si>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</si>
  <si>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</si>
  <si>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</si>
  <si>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</si>
  <si>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</si>
  <si>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</si>
  <si>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</si>
  <si>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</si>
  <si>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</si>
  <si>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</si>
  <si>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</si>
  <si>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</si>
  <si>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</si>
  <si>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</si>
  <si>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</si>
  <si>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</si>
  <si>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</si>
  <si>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</si>
  <si>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</si>
  <si>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</si>
  <si>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</si>
  <si>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</si>
  <si>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</si>
  <si>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</si>
  <si>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</si>
  <si>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</si>
  <si>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</si>
  <si>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</si>
  <si>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</si>
  <si>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</si>
  <si>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</si>
  <si>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</si>
  <si>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</si>
  <si>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</si>
  <si>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</si>
  <si>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</si>
  <si>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</si>
  <si>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</si>
  <si>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</si>
  <si>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</si>
  <si>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</si>
  <si>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</si>
  <si>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</si>
  <si>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</si>
  <si>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</si>
  <si>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</si>
  <si>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</si>
  <si>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</si>
  <si>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</si>
  <si>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</si>
  <si>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</si>
  <si>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</si>
  <si>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</si>
  <si>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</si>
  <si>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</si>
  <si>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</si>
  <si>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</si>
  <si>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</si>
  <si>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</si>
  <si>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</si>
  <si>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</si>
  <si>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</si>
  <si>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</si>
  <si>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</si>
  <si>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</si>
  <si>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</si>
  <si>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</si>
  <si>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</si>
  <si>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</si>
  <si>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</si>
  <si>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</si>
  <si>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</si>
  <si>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</si>
  <si>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</si>
  <si>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</si>
  <si>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</si>
  <si>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</si>
  <si>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</si>
  <si>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</si>
  <si>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</si>
  <si>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</si>
  <si>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</si>
  <si>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</si>
  <si>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</si>
  <si>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</si>
  <si>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</si>
  <si>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</si>
  <si>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</si>
  <si>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</si>
  <si>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</si>
  <si>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</si>
  <si>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</si>
  <si>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</si>
  <si>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</si>
  <si>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</si>
  <si>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</si>
  <si>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</si>
  <si>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</si>
  <si>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</si>
  <si>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</si>
  <si>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</si>
  <si>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</si>
  <si>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</si>
  <si>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000 1 05 00000 00 0000 000</t>
  </si>
  <si>
    <t>000 1 06 01030 10 2100 110</t>
  </si>
  <si>
    <t>000 1 06 06043 10 2100 110</t>
  </si>
  <si>
    <t>0800</t>
  </si>
  <si>
    <t>0804</t>
  </si>
  <si>
    <t>КУЛЬТУРА, КИНЕМАТОГРАФИЯ</t>
  </si>
  <si>
    <t>Другик вопросы в области культуры и кинематографии</t>
  </si>
  <si>
    <t xml:space="preserve">Единый сельскохозяйственный налог </t>
  </si>
  <si>
    <t>000 1 05 03000 01 0000 110</t>
  </si>
  <si>
    <t>000 1 05 03010 01 0000 110</t>
  </si>
  <si>
    <t>000 1 05 03010 01 1000 110</t>
  </si>
  <si>
    <t>000 1 06 01030 10 1000 110</t>
  </si>
  <si>
    <t>000 1 06 06033 10 1000 110</t>
  </si>
  <si>
    <t>000 106 06033 10 2100 110</t>
  </si>
  <si>
    <t>740 2 00 00000 00 0000 000</t>
  </si>
  <si>
    <t>740 2 02 00000 00 0000 000</t>
  </si>
  <si>
    <t>740 2 02 29999 10 9000 150</t>
  </si>
  <si>
    <t>740 2 02 35118 10 0000 150</t>
  </si>
  <si>
    <t>740 2 02 39999 10 2114 150</t>
  </si>
  <si>
    <t>740 2 02 4001 41 0000 150</t>
  </si>
  <si>
    <t>740 2 02 49999 10 90000 150</t>
  </si>
  <si>
    <t>740 2 04 00000 00 00000 000</t>
  </si>
  <si>
    <t>740 2 04 05000 10 0000 150</t>
  </si>
  <si>
    <t>740 2 04 05099 10 9000 150</t>
  </si>
  <si>
    <t>740 2 07 00000 00 0000 000</t>
  </si>
  <si>
    <t>740 2 07 05301 00 9000 150</t>
  </si>
  <si>
    <t>3</t>
  </si>
  <si>
    <t>Источники внутреннего финансирования дефицитов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</si>
  <si>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</si>
  <si>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</si>
  <si>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</si>
  <si>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</si>
  <si>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</si>
  <si>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</si>
  <si>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</si>
  <si>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</si>
  <si>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</si>
  <si>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</si>
  <si>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</si>
  <si>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</si>
  <si>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</si>
  <si>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</si>
  <si>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</si>
  <si>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"Лужниковское сельское поселение" Вышневолоцкого района Тверской области за 2019 год</t>
  </si>
  <si>
    <t>% исполнения      (гр. 4 / гр. 3 * 100)</t>
  </si>
  <si>
    <t>% исполнения       (гр. 4/гр.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</si>
</sst>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1" xfId="0" applyFont="1" applyBorder="1" applyAlignment="1">
      <alignment wrapText="1"/>
    </xf>
    <xf numFmtId="0" fontId="17" fillId="0" borderId="13" xfId="36" applyNumberFormat="1" applyFont="1" applyBorder="1" applyProtection="1">
      <alignment horizontal="left" wrapText="1"/>
    </xf>
    <xf numFmtId="49" fontId="17" fillId="0" borderId="13" xfId="38" applyNumberFormat="1" applyFont="1" applyBorder="1" applyProtection="1">
      <alignment horizontal="center"/>
    </xf>
    <xf numFmtId="4" fontId="17" fillId="0" borderId="13" xfId="39" applyNumberFormat="1" applyFont="1" applyBorder="1" applyProtection="1">
      <alignment horizontal="right" shrinkToFit="1"/>
    </xf>
    <xf numFmtId="0" fontId="17" fillId="0" borderId="13" xfId="40" applyNumberFormat="1" applyFont="1" applyBorder="1" applyProtection="1">
      <alignment horizontal="left" wrapText="1"/>
    </xf>
    <xf numFmtId="49" fontId="17" fillId="0" borderId="13" xfId="42" applyNumberFormat="1" applyFont="1" applyBorder="1" applyProtection="1">
      <alignment horizontal="center"/>
    </xf>
    <xf numFmtId="165" fontId="17" fillId="0" borderId="13" xfId="57" applyNumberFormat="1" applyFont="1" applyBorder="1" applyProtection="1">
      <alignment horizontal="right" shrinkToFit="1"/>
    </xf>
    <xf numFmtId="0" fontId="17" fillId="0" borderId="13" xfId="59" applyNumberFormat="1" applyFont="1" applyBorder="1" applyProtection="1">
      <alignment horizontal="left" wrapText="1"/>
    </xf>
    <xf numFmtId="49" fontId="17" fillId="0" borderId="13" xfId="61" applyNumberFormat="1" applyFont="1" applyBorder="1" applyProtection="1">
      <alignment horizontal="center" wrapText="1"/>
    </xf>
    <xf numFmtId="4" fontId="17" fillId="0" borderId="13" xfId="62" applyNumberFormat="1" applyFont="1" applyBorder="1" applyProtection="1">
      <alignment horizontal="right" wrapText="1"/>
    </xf>
    <xf numFmtId="0" fontId="16" fillId="0" borderId="1" xfId="9" applyNumberFormat="1" applyFont="1" applyBorder="1" applyProtection="1">
      <alignment horizontal="right"/>
    </xf>
    <xf numFmtId="0" fontId="17" fillId="0" borderId="1" xfId="28" applyNumberFormat="1" applyFont="1" applyBorder="1" applyAlignment="1" applyProtection="1">
      <alignment horizontal="center" vertical="center" wrapText="1"/>
    </xf>
    <xf numFmtId="0" fontId="17" fillId="0" borderId="1" xfId="28" applyNumberFormat="1" applyFont="1" applyBorder="1" applyAlignment="1" applyProtection="1">
      <alignment horizontal="center" wrapText="1"/>
    </xf>
    <xf numFmtId="0" fontId="16" fillId="0" borderId="13" xfId="29" applyNumberFormat="1" applyFont="1" applyBorder="1" applyProtection="1">
      <alignment horizontal="center" vertical="top" wrapText="1"/>
    </xf>
    <xf numFmtId="49" fontId="16" fillId="0" borderId="13" xfId="30" applyNumberFormat="1" applyFont="1" applyBorder="1" applyProtection="1">
      <alignment horizontal="center" vertical="top" wrapText="1"/>
    </xf>
    <xf numFmtId="0" fontId="16" fillId="0" borderId="5" xfId="31" applyNumberFormat="1" applyFont="1" applyBorder="1" applyProtection="1"/>
    <xf numFmtId="0" fontId="16" fillId="0" borderId="5" xfId="32" applyNumberFormat="1" applyFont="1" applyProtection="1"/>
    <xf numFmtId="0" fontId="16" fillId="0" borderId="13" xfId="33" applyNumberFormat="1" applyFont="1" applyBorder="1" applyProtection="1">
      <alignment horizontal="center" vertical="center"/>
    </xf>
    <xf numFmtId="0" fontId="16" fillId="0" borderId="13" xfId="34" applyNumberFormat="1" applyFont="1" applyBorder="1" applyProtection="1">
      <alignment horizontal="center" vertical="center"/>
    </xf>
    <xf numFmtId="49" fontId="16" fillId="0" borderId="13" xfId="35" applyNumberFormat="1" applyFont="1" applyBorder="1" applyProtection="1">
      <alignment horizontal="center" vertical="center"/>
    </xf>
    <xf numFmtId="49" fontId="16" fillId="0" borderId="13" xfId="46" applyNumberFormat="1" applyFont="1" applyBorder="1" applyProtection="1">
      <alignment horizontal="center"/>
    </xf>
    <xf numFmtId="4" fontId="18" fillId="0" borderId="13" xfId="0" applyNumberFormat="1" applyFont="1" applyBorder="1"/>
    <xf numFmtId="4" fontId="16" fillId="0" borderId="13" xfId="39" applyNumberFormat="1" applyFont="1" applyBorder="1" applyProtection="1">
      <alignment horizontal="right" shrinkToFit="1"/>
    </xf>
    <xf numFmtId="4" fontId="16" fillId="0" borderId="13" xfId="47" applyNumberFormat="1" applyFont="1" applyBorder="1" applyProtection="1">
      <alignment horizontal="right" shrinkToFit="1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Protection="1">
      <alignment horizontal="right" shrinkToFit="1"/>
    </xf>
    <xf numFmtId="0" fontId="18" fillId="0" borderId="13" xfId="0" applyFont="1" applyBorder="1" applyAlignment="1">
      <alignment horizontal="center" wrapText="1"/>
    </xf>
    <xf numFmtId="0" fontId="18" fillId="0" borderId="13" xfId="44" applyNumberFormat="1" applyFont="1" applyBorder="1" applyAlignment="1" applyProtection="1">
      <alignment horizontal="center" wrapText="1"/>
    </xf>
    <xf numFmtId="0" fontId="17" fillId="0" borderId="5" xfId="32" applyNumberFormat="1" applyFont="1" applyProtection="1"/>
    <xf numFmtId="0" fontId="18" fillId="0" borderId="0" xfId="0" applyFont="1" applyProtection="1">
      <protection locked="0"/>
    </xf>
    <xf numFmtId="0" fontId="16" fillId="0" borderId="20" xfId="33" applyNumberFormat="1" applyFont="1" applyBorder="1" applyProtection="1">
      <alignment horizontal="center" vertical="center"/>
    </xf>
    <xf numFmtId="0" fontId="16" fillId="0" borderId="20" xfId="50" applyNumberFormat="1" applyFont="1" applyBorder="1" applyProtection="1">
      <alignment horizontal="center" vertical="center" shrinkToFit="1"/>
    </xf>
    <xf numFmtId="49" fontId="16" fillId="0" borderId="20" xfId="51" applyNumberFormat="1" applyFont="1" applyBorder="1" applyProtection="1">
      <alignment horizontal="center" vertical="center" shrinkToFit="1"/>
    </xf>
    <xf numFmtId="0" fontId="16" fillId="0" borderId="13" xfId="59" applyNumberFormat="1" applyFont="1" applyBorder="1" applyProtection="1">
      <alignment horizontal="left" wrapText="1"/>
    </xf>
    <xf numFmtId="49" fontId="16" fillId="0" borderId="13" xfId="61" applyNumberFormat="1" applyFont="1" applyBorder="1" applyProtection="1">
      <alignment horizontal="center" wrapText="1"/>
    </xf>
    <xf numFmtId="4" fontId="16" fillId="0" borderId="13" xfId="62" applyNumberFormat="1" applyFont="1" applyBorder="1" applyProtection="1">
      <alignment horizontal="right" wrapText="1"/>
    </xf>
    <xf numFmtId="0" fontId="17" fillId="0" borderId="13" xfId="65" applyNumberFormat="1" applyFont="1" applyBorder="1" applyProtection="1">
      <alignment horizontal="left" wrapText="1"/>
    </xf>
    <xf numFmtId="49" fontId="17" fillId="0" borderId="13" xfId="84" applyNumberFormat="1" applyFont="1" applyBorder="1" applyProtection="1">
      <alignment horizontal="center" vertical="center"/>
    </xf>
    <xf numFmtId="0" fontId="16" fillId="0" borderId="13" xfId="90" applyNumberFormat="1" applyFont="1" applyBorder="1" applyProtection="1">
      <alignment horizontal="left" wrapText="1"/>
    </xf>
    <xf numFmtId="49" fontId="16" fillId="0" borderId="13" xfId="87" applyNumberFormat="1" applyFont="1" applyBorder="1" applyProtection="1">
      <alignment horizontal="center" vertical="center"/>
    </xf>
    <xf numFmtId="4" fontId="16" fillId="0" borderId="13" xfId="91" applyNumberFormat="1" applyFont="1" applyBorder="1" applyAlignment="1" applyProtection="1">
      <alignment horizontal="center" shrinkToFit="1"/>
    </xf>
    <xf numFmtId="0" fontId="16" fillId="2" borderId="13" xfId="96" applyNumberFormat="1" applyFont="1" applyBorder="1" applyProtection="1">
      <alignment wrapText="1"/>
    </xf>
    <xf numFmtId="0" fontId="16" fillId="0" borderId="13" xfId="94" applyNumberFormat="1" applyFont="1" applyBorder="1" applyProtection="1">
      <alignment wrapText="1"/>
    </xf>
    <xf numFmtId="4" fontId="16" fillId="0" borderId="13" xfId="91" applyNumberFormat="1" applyFont="1" applyBorder="1" applyProtection="1">
      <alignment horizontal="right" shrinkToFit="1"/>
    </xf>
    <xf numFmtId="49" fontId="16" fillId="0" borderId="13" xfId="99" applyNumberFormat="1" applyFont="1" applyBorder="1" applyProtection="1">
      <alignment horizontal="center" vertical="center" shrinkToFit="1"/>
    </xf>
    <xf numFmtId="0" fontId="16" fillId="0" borderId="13" xfId="44" applyNumberFormat="1" applyFont="1" applyBorder="1" applyAlignment="1" applyProtection="1">
      <alignment horizontal="center" wrapText="1"/>
    </xf>
    <xf numFmtId="166" fontId="17" fillId="0" borderId="1" xfId="28" applyNumberFormat="1" applyFont="1" applyBorder="1" applyAlignment="1" applyProtection="1">
      <alignment horizontal="center" vertical="center" wrapText="1"/>
    </xf>
    <xf numFmtId="166" fontId="16" fillId="0" borderId="1" xfId="28" applyNumberFormat="1" applyFont="1" applyBorder="1" applyAlignment="1" applyProtection="1">
      <alignment horizontal="right" wrapText="1"/>
    </xf>
    <xf numFmtId="166" fontId="16" fillId="0" borderId="13" xfId="29" applyNumberFormat="1" applyFont="1" applyBorder="1" applyProtection="1">
      <alignment horizontal="center" vertical="top" wrapText="1"/>
    </xf>
    <xf numFmtId="166" fontId="16" fillId="0" borderId="13" xfId="35" applyNumberFormat="1" applyFont="1" applyBorder="1" applyProtection="1">
      <alignment horizontal="center" vertical="center"/>
    </xf>
    <xf numFmtId="166" fontId="17" fillId="0" borderId="13" xfId="39" applyNumberFormat="1" applyFont="1" applyBorder="1" applyProtection="1">
      <alignment horizontal="right" shrinkToFit="1"/>
    </xf>
    <xf numFmtId="166" fontId="16" fillId="0" borderId="1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18" fillId="0" borderId="0" xfId="0" applyNumberFormat="1" applyFont="1" applyProtection="1">
      <protection locked="0"/>
    </xf>
    <xf numFmtId="166" fontId="16" fillId="0" borderId="20" xfId="51" applyNumberFormat="1" applyFont="1" applyBorder="1" applyProtection="1">
      <alignment horizontal="center" vertical="center" shrinkToFit="1"/>
    </xf>
    <xf numFmtId="166" fontId="17" fillId="0" borderId="13" xfId="54" applyNumberFormat="1" applyFont="1" applyBorder="1" applyProtection="1">
      <alignment horizontal="right" shrinkToFit="1"/>
    </xf>
    <xf numFmtId="166" fontId="16" fillId="0" borderId="13" xfId="54" applyNumberFormat="1" applyFont="1" applyBorder="1" applyProtection="1">
      <alignment horizontal="right" shrinkToFit="1"/>
    </xf>
    <xf numFmtId="166" fontId="17" fillId="0" borderId="13" xfId="62" applyNumberFormat="1" applyFont="1" applyBorder="1" applyProtection="1">
      <alignment horizontal="right" wrapText="1"/>
    </xf>
    <xf numFmtId="166" fontId="17" fillId="0" borderId="13" xfId="63" applyNumberFormat="1" applyFont="1" applyBorder="1" applyProtection="1">
      <alignment horizontal="right" wrapText="1"/>
    </xf>
    <xf numFmtId="166" fontId="16" fillId="0" borderId="13" xfId="63" applyNumberFormat="1" applyFont="1" applyBorder="1" applyProtection="1">
      <alignment horizontal="right" wrapText="1"/>
    </xf>
    <xf numFmtId="166" fontId="16" fillId="0" borderId="13" xfId="54" applyNumberFormat="1" applyFont="1" applyBorder="1" applyAlignment="1" applyProtection="1">
      <alignment horizontal="center" shrinkToFit="1"/>
    </xf>
    <xf numFmtId="166" fontId="0" fillId="0" borderId="0" xfId="0" applyNumberFormat="1" applyProtection="1">
      <protection locked="0"/>
    </xf>
    <xf numFmtId="166" fontId="16" fillId="0" borderId="13" xfId="29" applyNumberFormat="1" applyFont="1" applyProtection="1">
      <alignment horizontal="center" vertical="top" wrapText="1"/>
    </xf>
    <xf numFmtId="166" fontId="16" fillId="0" borderId="13" xfId="29" applyNumberFormat="1" applyFont="1">
      <alignment horizontal="center" vertical="top" wrapText="1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>
      <alignment horizontal="center" vertical="top" wrapText="1"/>
    </xf>
    <xf numFmtId="49" fontId="16" fillId="0" borderId="13" xfId="30" applyNumberFormat="1" applyFont="1" applyProtection="1">
      <alignment horizontal="center" vertical="top" wrapText="1"/>
    </xf>
    <xf numFmtId="49" fontId="16" fillId="0" borderId="13" xfId="30" applyFont="1">
      <alignment horizontal="center" vertical="top" wrapText="1"/>
    </xf>
    <xf numFmtId="0" fontId="17" fillId="0" borderId="1" xfId="28" applyNumberFormat="1" applyFont="1" applyBorder="1" applyAlignment="1" applyProtection="1">
      <alignment horizontal="center" wrapText="1"/>
    </xf>
    <xf numFmtId="0" fontId="15" fillId="0" borderId="1" xfId="0" applyFont="1" applyBorder="1" applyAlignment="1">
      <alignment horizontal="center" wrapText="1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16" fillId="0" borderId="13" xfId="36" applyNumberFormat="1" applyFont="1" applyBorder="1" applyProtection="1">
      <alignment horizontal="left" wrapText="1"/>
    </xf>
    <xf numFmtId="49" fontId="16" fillId="0" borderId="13" xfId="38" applyNumberFormat="1" applyFont="1" applyBorder="1" applyProtection="1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A7" zoomScaleNormal="100" zoomScaleSheetLayoutView="100" workbookViewId="0">
      <selection activeCell="A9" sqref="A9:E55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66" customWidth="1"/>
    <col min="6" max="16384" width="9.109375" style="1"/>
  </cols>
  <sheetData>
    <row r="1" spans="1:6" ht="19.2" customHeight="1" x14ac:dyDescent="0.3">
      <c r="A1" s="2"/>
      <c r="B1" s="2"/>
      <c r="C1" s="2"/>
      <c r="D1" s="74"/>
      <c r="E1" s="74"/>
      <c r="F1" s="5"/>
    </row>
    <row r="2" spans="1:6" ht="47.4" customHeight="1" x14ac:dyDescent="0.3">
      <c r="A2" s="75" t="s">
        <v>166</v>
      </c>
      <c r="B2" s="75"/>
      <c r="C2" s="75"/>
      <c r="D2" s="75"/>
      <c r="E2" s="75"/>
      <c r="F2" s="15"/>
    </row>
    <row r="3" spans="1:6" ht="15.6" customHeight="1" x14ac:dyDescent="0.3">
      <c r="A3" s="16"/>
      <c r="B3" s="16"/>
      <c r="C3" s="16"/>
      <c r="D3" s="16"/>
      <c r="E3" s="51"/>
      <c r="F3" s="15"/>
    </row>
    <row r="4" spans="1:6" ht="16.8" customHeight="1" x14ac:dyDescent="0.3">
      <c r="A4" s="16"/>
      <c r="B4" s="17" t="s">
        <v>163</v>
      </c>
      <c r="C4" s="16"/>
      <c r="D4" s="16"/>
      <c r="E4" s="51"/>
      <c r="F4" s="15"/>
    </row>
    <row r="5" spans="1:6" ht="15" customHeight="1" x14ac:dyDescent="0.3">
      <c r="A5" s="17"/>
      <c r="B5" s="17"/>
      <c r="C5" s="17"/>
      <c r="D5" s="17"/>
      <c r="E5" s="52" t="s">
        <v>93</v>
      </c>
      <c r="F5" s="15"/>
    </row>
    <row r="6" spans="1:6" ht="31.2" customHeight="1" x14ac:dyDescent="0.3">
      <c r="A6" s="18" t="s">
        <v>0</v>
      </c>
      <c r="B6" s="18" t="s">
        <v>1</v>
      </c>
      <c r="C6" s="19" t="s">
        <v>2</v>
      </c>
      <c r="D6" s="19" t="s">
        <v>3</v>
      </c>
      <c r="E6" s="53" t="s">
        <v>167</v>
      </c>
      <c r="F6" s="20"/>
    </row>
    <row r="7" spans="1:6" ht="14.25" customHeight="1" x14ac:dyDescent="0.3">
      <c r="A7" s="22">
        <v>1</v>
      </c>
      <c r="B7" s="23">
        <v>2</v>
      </c>
      <c r="C7" s="24" t="s">
        <v>149</v>
      </c>
      <c r="D7" s="24" t="s">
        <v>4</v>
      </c>
      <c r="E7" s="54" t="s">
        <v>5</v>
      </c>
      <c r="F7" s="21"/>
    </row>
    <row r="8" spans="1:6" ht="17.25" customHeight="1" x14ac:dyDescent="0.3">
      <c r="A8" s="6" t="s">
        <v>6</v>
      </c>
      <c r="B8" s="7"/>
      <c r="C8" s="8">
        <f>C9+C37+C45+C14</f>
        <v>6470638.1100000003</v>
      </c>
      <c r="D8" s="8">
        <f>D9+D37+D45+D14</f>
        <v>6719254.0099999998</v>
      </c>
      <c r="E8" s="55">
        <f>D8/C8*100</f>
        <v>103.84221611182024</v>
      </c>
      <c r="F8" s="21"/>
    </row>
    <row r="9" spans="1:6" ht="17.25" customHeight="1" x14ac:dyDescent="0.3">
      <c r="A9" s="76" t="s">
        <v>92</v>
      </c>
      <c r="B9" s="77" t="s">
        <v>40</v>
      </c>
      <c r="C9" s="27">
        <f>C10+C24+C20</f>
        <v>1349880</v>
      </c>
      <c r="D9" s="27">
        <f>D10+D24+D20</f>
        <v>1597685.71</v>
      </c>
      <c r="E9" s="56">
        <f>D9/C9*100</f>
        <v>118.35761030610128</v>
      </c>
      <c r="F9" s="21"/>
    </row>
    <row r="10" spans="1:6" ht="15" customHeight="1" x14ac:dyDescent="0.3">
      <c r="A10" s="50" t="s">
        <v>14</v>
      </c>
      <c r="B10" s="25" t="s">
        <v>41</v>
      </c>
      <c r="C10" s="28">
        <f>C11</f>
        <v>1380</v>
      </c>
      <c r="D10" s="28">
        <f>D11</f>
        <v>15780.48</v>
      </c>
      <c r="E10" s="56">
        <f t="shared" ref="E10:E56" si="0">D10/C10*100</f>
        <v>1143.5130434782609</v>
      </c>
      <c r="F10" s="21"/>
    </row>
    <row r="11" spans="1:6" ht="15" hidden="1" customHeight="1" x14ac:dyDescent="0.3">
      <c r="A11" s="50" t="s">
        <v>96</v>
      </c>
      <c r="B11" s="25" t="s">
        <v>97</v>
      </c>
      <c r="C11" s="26">
        <v>1380</v>
      </c>
      <c r="D11" s="26">
        <v>15780.48</v>
      </c>
      <c r="E11" s="56">
        <f t="shared" si="0"/>
        <v>1143.5130434782609</v>
      </c>
      <c r="F11" s="21"/>
    </row>
    <row r="12" spans="1:6" ht="60.6" hidden="1" customHeight="1" x14ac:dyDescent="0.3">
      <c r="A12" s="50" t="s">
        <v>15</v>
      </c>
      <c r="B12" s="25" t="s">
        <v>42</v>
      </c>
      <c r="C12" s="28">
        <v>1240</v>
      </c>
      <c r="D12" s="28">
        <v>14864.96</v>
      </c>
      <c r="E12" s="56">
        <f t="shared" si="0"/>
        <v>1198.7870967741935</v>
      </c>
      <c r="F12" s="21"/>
    </row>
    <row r="13" spans="1:6" ht="36.6" hidden="1" customHeight="1" x14ac:dyDescent="0.3">
      <c r="A13" s="50" t="s">
        <v>16</v>
      </c>
      <c r="B13" s="25" t="s">
        <v>43</v>
      </c>
      <c r="C13" s="28">
        <v>140</v>
      </c>
      <c r="D13" s="28">
        <v>915.52</v>
      </c>
      <c r="E13" s="56">
        <f>D13/C13*100</f>
        <v>653.94285714285706</v>
      </c>
      <c r="F13" s="21"/>
    </row>
    <row r="14" spans="1:6" ht="36.6" customHeight="1" x14ac:dyDescent="0.3">
      <c r="A14" s="32" t="s">
        <v>9</v>
      </c>
      <c r="B14" s="29" t="s">
        <v>44</v>
      </c>
      <c r="C14" s="26">
        <f>C15</f>
        <v>523700</v>
      </c>
      <c r="D14" s="26">
        <f>D15</f>
        <v>585208.57999999996</v>
      </c>
      <c r="E14" s="56">
        <f t="shared" si="0"/>
        <v>111.74500286423523</v>
      </c>
      <c r="F14" s="21"/>
    </row>
    <row r="15" spans="1:6" ht="24" hidden="1" customHeight="1" x14ac:dyDescent="0.3">
      <c r="A15" s="32" t="s">
        <v>10</v>
      </c>
      <c r="B15" s="29" t="s">
        <v>45</v>
      </c>
      <c r="C15" s="30">
        <v>523700</v>
      </c>
      <c r="D15" s="30">
        <v>585208.57999999996</v>
      </c>
      <c r="E15" s="56">
        <f t="shared" si="0"/>
        <v>111.74500286423523</v>
      </c>
      <c r="F15" s="21"/>
    </row>
    <row r="16" spans="1:6" ht="46.95" hidden="1" customHeight="1" x14ac:dyDescent="0.3">
      <c r="A16" s="50" t="s">
        <v>11</v>
      </c>
      <c r="B16" s="25" t="s">
        <v>46</v>
      </c>
      <c r="C16" s="28">
        <v>189900</v>
      </c>
      <c r="D16" s="28">
        <v>266377.09000000003</v>
      </c>
      <c r="E16" s="56">
        <f t="shared" si="0"/>
        <v>140.27229594523433</v>
      </c>
      <c r="F16" s="21"/>
    </row>
    <row r="17" spans="1:8" ht="58.95" hidden="1" customHeight="1" x14ac:dyDescent="0.3">
      <c r="A17" s="50" t="s">
        <v>12</v>
      </c>
      <c r="B17" s="25" t="s">
        <v>47</v>
      </c>
      <c r="C17" s="28">
        <v>1300</v>
      </c>
      <c r="D17" s="28">
        <v>1957.94</v>
      </c>
      <c r="E17" s="56">
        <f t="shared" si="0"/>
        <v>150.61076923076925</v>
      </c>
      <c r="F17" s="21"/>
    </row>
    <row r="18" spans="1:8" ht="46.95" hidden="1" customHeight="1" x14ac:dyDescent="0.3">
      <c r="A18" s="50" t="s">
        <v>13</v>
      </c>
      <c r="B18" s="25" t="s">
        <v>48</v>
      </c>
      <c r="C18" s="28">
        <v>367800</v>
      </c>
      <c r="D18" s="28">
        <v>355880.7</v>
      </c>
      <c r="E18" s="56">
        <f t="shared" si="0"/>
        <v>96.759298531810771</v>
      </c>
      <c r="F18" s="21"/>
    </row>
    <row r="19" spans="1:8" ht="46.2" hidden="1" customHeight="1" x14ac:dyDescent="0.3">
      <c r="A19" s="31" t="s">
        <v>98</v>
      </c>
      <c r="B19" s="25" t="s">
        <v>99</v>
      </c>
      <c r="C19" s="28">
        <v>-35300</v>
      </c>
      <c r="D19" s="28">
        <v>-39007.15</v>
      </c>
      <c r="E19" s="56">
        <v>0</v>
      </c>
      <c r="F19" s="21"/>
    </row>
    <row r="20" spans="1:8" ht="13.8" customHeight="1" x14ac:dyDescent="0.3">
      <c r="A20" s="31" t="s">
        <v>118</v>
      </c>
      <c r="B20" s="25" t="s">
        <v>123</v>
      </c>
      <c r="C20" s="28">
        <v>1500</v>
      </c>
      <c r="D20" s="28">
        <f>D21</f>
        <v>3444</v>
      </c>
      <c r="E20" s="56">
        <f>D20/C20*100</f>
        <v>229.6</v>
      </c>
      <c r="F20" s="21"/>
    </row>
    <row r="21" spans="1:8" ht="19.2" hidden="1" customHeight="1" x14ac:dyDescent="0.3">
      <c r="A21" s="31" t="s">
        <v>117</v>
      </c>
      <c r="B21" s="25" t="s">
        <v>131</v>
      </c>
      <c r="C21" s="28">
        <v>1500</v>
      </c>
      <c r="D21" s="28">
        <v>3444</v>
      </c>
      <c r="E21" s="56">
        <f t="shared" ref="E21:E22" si="1">D21/C21*100</f>
        <v>229.6</v>
      </c>
      <c r="F21" s="21"/>
    </row>
    <row r="22" spans="1:8" ht="13.2" hidden="1" customHeight="1" x14ac:dyDescent="0.3">
      <c r="A22" s="31" t="s">
        <v>130</v>
      </c>
      <c r="B22" s="25" t="s">
        <v>132</v>
      </c>
      <c r="C22" s="28">
        <v>1500</v>
      </c>
      <c r="D22" s="28">
        <v>3444</v>
      </c>
      <c r="E22" s="56">
        <f t="shared" si="1"/>
        <v>229.6</v>
      </c>
      <c r="F22" s="21"/>
    </row>
    <row r="23" spans="1:8" ht="11.4" hidden="1" customHeight="1" x14ac:dyDescent="0.3">
      <c r="A23" s="31" t="s">
        <v>130</v>
      </c>
      <c r="B23" s="25" t="s">
        <v>133</v>
      </c>
      <c r="C23" s="28">
        <v>0</v>
      </c>
      <c r="D23" s="28">
        <v>3444</v>
      </c>
      <c r="E23" s="56">
        <v>0</v>
      </c>
      <c r="F23" s="21"/>
    </row>
    <row r="24" spans="1:8" ht="15" customHeight="1" x14ac:dyDescent="0.3">
      <c r="A24" s="50" t="s">
        <v>17</v>
      </c>
      <c r="B24" s="25" t="s">
        <v>49</v>
      </c>
      <c r="C24" s="28">
        <f>C25+C29</f>
        <v>1347000</v>
      </c>
      <c r="D24" s="28">
        <f>D25+D29</f>
        <v>1578461.23</v>
      </c>
      <c r="E24" s="56">
        <f t="shared" si="0"/>
        <v>117.18346176688938</v>
      </c>
      <c r="F24" s="21"/>
      <c r="H24" s="3"/>
    </row>
    <row r="25" spans="1:8" ht="12.6" hidden="1" customHeight="1" x14ac:dyDescent="0.3">
      <c r="A25" s="50" t="s">
        <v>18</v>
      </c>
      <c r="B25" s="25" t="s">
        <v>50</v>
      </c>
      <c r="C25" s="28">
        <v>175000</v>
      </c>
      <c r="D25" s="28">
        <v>145059.79</v>
      </c>
      <c r="E25" s="56">
        <f t="shared" si="0"/>
        <v>82.891308571428581</v>
      </c>
      <c r="F25" s="21"/>
    </row>
    <row r="26" spans="1:8" ht="36.6" hidden="1" x14ac:dyDescent="0.3">
      <c r="A26" s="50" t="s">
        <v>19</v>
      </c>
      <c r="B26" s="25" t="s">
        <v>51</v>
      </c>
      <c r="C26" s="28">
        <v>175000</v>
      </c>
      <c r="D26" s="28">
        <v>145059.79</v>
      </c>
      <c r="E26" s="56">
        <f t="shared" si="0"/>
        <v>82.891308571428581</v>
      </c>
      <c r="F26" s="21"/>
    </row>
    <row r="27" spans="1:8" ht="60.6" hidden="1" x14ac:dyDescent="0.3">
      <c r="A27" s="50" t="s">
        <v>151</v>
      </c>
      <c r="B27" s="25" t="s">
        <v>134</v>
      </c>
      <c r="C27" s="28">
        <v>0</v>
      </c>
      <c r="D27" s="28">
        <v>141723.48000000001</v>
      </c>
      <c r="E27" s="56">
        <v>0</v>
      </c>
      <c r="F27" s="21"/>
    </row>
    <row r="28" spans="1:8" ht="36.6" hidden="1" x14ac:dyDescent="0.3">
      <c r="A28" s="50" t="s">
        <v>152</v>
      </c>
      <c r="B28" s="25" t="s">
        <v>124</v>
      </c>
      <c r="C28" s="28">
        <v>0</v>
      </c>
      <c r="D28" s="28">
        <v>3336.31</v>
      </c>
      <c r="E28" s="56">
        <v>0</v>
      </c>
      <c r="F28" s="21"/>
    </row>
    <row r="29" spans="1:8" hidden="1" x14ac:dyDescent="0.3">
      <c r="A29" s="50" t="s">
        <v>20</v>
      </c>
      <c r="B29" s="25" t="s">
        <v>52</v>
      </c>
      <c r="C29" s="28">
        <v>1172000</v>
      </c>
      <c r="D29" s="28">
        <v>1433401.44</v>
      </c>
      <c r="E29" s="56">
        <f t="shared" si="0"/>
        <v>122.3038771331058</v>
      </c>
      <c r="F29" s="21"/>
    </row>
    <row r="30" spans="1:8" hidden="1" x14ac:dyDescent="0.3">
      <c r="A30" s="50" t="s">
        <v>21</v>
      </c>
      <c r="B30" s="25" t="s">
        <v>53</v>
      </c>
      <c r="C30" s="28">
        <v>1151473</v>
      </c>
      <c r="D30" s="28">
        <v>1559014.45</v>
      </c>
      <c r="E30" s="56">
        <f t="shared" si="0"/>
        <v>135.39305307202164</v>
      </c>
      <c r="F30" s="21"/>
    </row>
    <row r="31" spans="1:8" ht="24.6" hidden="1" x14ac:dyDescent="0.3">
      <c r="A31" s="50" t="s">
        <v>22</v>
      </c>
      <c r="B31" s="25" t="s">
        <v>54</v>
      </c>
      <c r="C31" s="28">
        <v>893000</v>
      </c>
      <c r="D31" s="28">
        <v>1095325.18</v>
      </c>
      <c r="E31" s="56">
        <f t="shared" si="0"/>
        <v>122.65679507278836</v>
      </c>
      <c r="F31" s="21"/>
    </row>
    <row r="32" spans="1:8" ht="48.6" hidden="1" x14ac:dyDescent="0.3">
      <c r="A32" s="50" t="s">
        <v>153</v>
      </c>
      <c r="B32" s="25" t="s">
        <v>135</v>
      </c>
      <c r="C32" s="28">
        <v>0</v>
      </c>
      <c r="D32" s="28">
        <v>1076353</v>
      </c>
      <c r="E32" s="56">
        <v>0</v>
      </c>
      <c r="F32" s="21"/>
    </row>
    <row r="33" spans="1:6" ht="36.6" hidden="1" x14ac:dyDescent="0.3">
      <c r="A33" s="50" t="s">
        <v>154</v>
      </c>
      <c r="B33" s="25" t="s">
        <v>136</v>
      </c>
      <c r="C33" s="28">
        <v>0</v>
      </c>
      <c r="D33" s="28">
        <v>18792.18</v>
      </c>
      <c r="E33" s="56">
        <v>0</v>
      </c>
      <c r="F33" s="21"/>
    </row>
    <row r="34" spans="1:6" hidden="1" x14ac:dyDescent="0.3">
      <c r="A34" s="50" t="s">
        <v>23</v>
      </c>
      <c r="B34" s="25" t="s">
        <v>55</v>
      </c>
      <c r="C34" s="28">
        <v>279000</v>
      </c>
      <c r="D34" s="28">
        <v>338076.26</v>
      </c>
      <c r="E34" s="56">
        <f t="shared" si="0"/>
        <v>121.17428673835127</v>
      </c>
      <c r="F34" s="21"/>
    </row>
    <row r="35" spans="1:6" ht="24.6" hidden="1" x14ac:dyDescent="0.3">
      <c r="A35" s="50" t="s">
        <v>24</v>
      </c>
      <c r="B35" s="25" t="s">
        <v>56</v>
      </c>
      <c r="C35" s="28">
        <v>0</v>
      </c>
      <c r="D35" s="28">
        <v>332281.99</v>
      </c>
      <c r="E35" s="56">
        <v>0</v>
      </c>
      <c r="F35" s="21"/>
    </row>
    <row r="36" spans="1:6" ht="36.6" hidden="1" x14ac:dyDescent="0.3">
      <c r="A36" s="50" t="s">
        <v>155</v>
      </c>
      <c r="B36" s="25" t="s">
        <v>125</v>
      </c>
      <c r="C36" s="28">
        <v>0</v>
      </c>
      <c r="D36" s="28">
        <v>5794.27</v>
      </c>
      <c r="E36" s="56">
        <v>0</v>
      </c>
      <c r="F36" s="21"/>
    </row>
    <row r="37" spans="1:6" ht="18" customHeight="1" x14ac:dyDescent="0.3">
      <c r="A37" s="50" t="s">
        <v>8</v>
      </c>
      <c r="B37" s="25" t="s">
        <v>100</v>
      </c>
      <c r="C37" s="28">
        <f>C38</f>
        <v>2929872</v>
      </c>
      <c r="D37" s="28">
        <f>D38</f>
        <v>2929872</v>
      </c>
      <c r="E37" s="56">
        <f t="shared" si="0"/>
        <v>100</v>
      </c>
      <c r="F37" s="21"/>
    </row>
    <row r="38" spans="1:6" ht="43.8" customHeight="1" x14ac:dyDescent="0.3">
      <c r="A38" s="31" t="s">
        <v>101</v>
      </c>
      <c r="B38" s="25" t="s">
        <v>102</v>
      </c>
      <c r="C38" s="28">
        <f>C39+C42</f>
        <v>2929872</v>
      </c>
      <c r="D38" s="28">
        <f>D39+D42</f>
        <v>2929872</v>
      </c>
      <c r="E38" s="56">
        <f t="shared" si="0"/>
        <v>100</v>
      </c>
      <c r="F38" s="21"/>
    </row>
    <row r="39" spans="1:6" ht="19.95" hidden="1" customHeight="1" x14ac:dyDescent="0.3">
      <c r="A39" s="31" t="s">
        <v>105</v>
      </c>
      <c r="B39" s="25" t="s">
        <v>106</v>
      </c>
      <c r="C39" s="28">
        <v>906100</v>
      </c>
      <c r="D39" s="28">
        <v>906100</v>
      </c>
      <c r="E39" s="56">
        <f t="shared" si="0"/>
        <v>100</v>
      </c>
      <c r="F39" s="21"/>
    </row>
    <row r="40" spans="1:6" ht="15" hidden="1" customHeight="1" x14ac:dyDescent="0.3">
      <c r="A40" s="31" t="s">
        <v>107</v>
      </c>
      <c r="B40" s="25" t="s">
        <v>110</v>
      </c>
      <c r="C40" s="28">
        <v>906100</v>
      </c>
      <c r="D40" s="28">
        <v>906100</v>
      </c>
      <c r="E40" s="56">
        <f t="shared" si="0"/>
        <v>100</v>
      </c>
      <c r="F40" s="21"/>
    </row>
    <row r="41" spans="1:6" ht="25.95" hidden="1" customHeight="1" x14ac:dyDescent="0.3">
      <c r="A41" s="31" t="s">
        <v>109</v>
      </c>
      <c r="B41" s="25" t="s">
        <v>108</v>
      </c>
      <c r="C41" s="28">
        <v>906100</v>
      </c>
      <c r="D41" s="28">
        <v>906100</v>
      </c>
      <c r="E41" s="56">
        <f t="shared" si="0"/>
        <v>100</v>
      </c>
      <c r="F41" s="21"/>
    </row>
    <row r="42" spans="1:6" ht="19.95" hidden="1" customHeight="1" x14ac:dyDescent="0.3">
      <c r="A42" s="31" t="s">
        <v>111</v>
      </c>
      <c r="B42" s="25" t="s">
        <v>112</v>
      </c>
      <c r="C42" s="28">
        <v>2023772</v>
      </c>
      <c r="D42" s="28">
        <v>2023772</v>
      </c>
      <c r="E42" s="56">
        <f t="shared" si="0"/>
        <v>100</v>
      </c>
      <c r="F42" s="21"/>
    </row>
    <row r="43" spans="1:6" ht="14.4" hidden="1" customHeight="1" x14ac:dyDescent="0.3">
      <c r="A43" s="31" t="s">
        <v>156</v>
      </c>
      <c r="B43" s="25" t="s">
        <v>113</v>
      </c>
      <c r="C43" s="28">
        <v>2023772</v>
      </c>
      <c r="D43" s="28">
        <v>2023772</v>
      </c>
      <c r="E43" s="56">
        <f t="shared" si="0"/>
        <v>100</v>
      </c>
      <c r="F43" s="21"/>
    </row>
    <row r="44" spans="1:6" ht="12" hidden="1" customHeight="1" x14ac:dyDescent="0.3">
      <c r="A44" s="31" t="s">
        <v>157</v>
      </c>
      <c r="B44" s="25" t="s">
        <v>114</v>
      </c>
      <c r="C44" s="28">
        <v>2023772</v>
      </c>
      <c r="D44" s="28">
        <v>2023772</v>
      </c>
      <c r="E44" s="56">
        <f t="shared" si="0"/>
        <v>100</v>
      </c>
      <c r="F44" s="21"/>
    </row>
    <row r="45" spans="1:6" ht="17.399999999999999" customHeight="1" x14ac:dyDescent="0.3">
      <c r="A45" s="50" t="s">
        <v>115</v>
      </c>
      <c r="B45" s="25" t="s">
        <v>137</v>
      </c>
      <c r="C45" s="28">
        <f>C46+C55+C52</f>
        <v>1667186.11</v>
      </c>
      <c r="D45" s="28">
        <f>D46+D55+D52</f>
        <v>1606487.72</v>
      </c>
      <c r="E45" s="56">
        <f>D45/C45*100</f>
        <v>96.359231303816458</v>
      </c>
      <c r="F45" s="21"/>
    </row>
    <row r="46" spans="1:6" ht="24" customHeight="1" x14ac:dyDescent="0.3">
      <c r="A46" s="50" t="s">
        <v>116</v>
      </c>
      <c r="B46" s="25" t="s">
        <v>138</v>
      </c>
      <c r="C46" s="28">
        <v>1345186.11</v>
      </c>
      <c r="D46" s="28">
        <v>1345171.38</v>
      </c>
      <c r="E46" s="56">
        <f>D46/C46*100</f>
        <v>99.998904984232979</v>
      </c>
      <c r="F46" s="21"/>
    </row>
    <row r="47" spans="1:6" ht="24" hidden="1" customHeight="1" x14ac:dyDescent="0.3">
      <c r="A47" s="50" t="s">
        <v>158</v>
      </c>
      <c r="B47" s="25" t="s">
        <v>139</v>
      </c>
      <c r="C47" s="28">
        <v>585967.11</v>
      </c>
      <c r="D47" s="28">
        <v>585967.11</v>
      </c>
      <c r="E47" s="56">
        <f t="shared" si="0"/>
        <v>100</v>
      </c>
      <c r="F47" s="21"/>
    </row>
    <row r="48" spans="1:6" ht="46.95" hidden="1" customHeight="1" x14ac:dyDescent="0.3">
      <c r="A48" s="50" t="s">
        <v>103</v>
      </c>
      <c r="B48" s="25" t="s">
        <v>140</v>
      </c>
      <c r="C48" s="28">
        <v>76100</v>
      </c>
      <c r="D48" s="28">
        <v>76100</v>
      </c>
      <c r="E48" s="56">
        <f t="shared" si="0"/>
        <v>100</v>
      </c>
      <c r="F48" s="21"/>
    </row>
    <row r="49" spans="1:6" s="4" customFormat="1" ht="62.4" hidden="1" customHeight="1" x14ac:dyDescent="0.3">
      <c r="A49" s="32" t="s">
        <v>25</v>
      </c>
      <c r="B49" s="29" t="s">
        <v>141</v>
      </c>
      <c r="C49" s="30">
        <v>150</v>
      </c>
      <c r="D49" s="30">
        <v>150</v>
      </c>
      <c r="E49" s="57">
        <f t="shared" si="0"/>
        <v>100</v>
      </c>
      <c r="F49" s="33"/>
    </row>
    <row r="50" spans="1:6" s="4" customFormat="1" ht="62.4" hidden="1" customHeight="1" x14ac:dyDescent="0.3">
      <c r="A50" s="32" t="s">
        <v>159</v>
      </c>
      <c r="B50" s="29" t="s">
        <v>142</v>
      </c>
      <c r="C50" s="30">
        <v>660169</v>
      </c>
      <c r="D50" s="30">
        <v>660169</v>
      </c>
      <c r="E50" s="57">
        <f t="shared" si="0"/>
        <v>100</v>
      </c>
      <c r="F50" s="33"/>
    </row>
    <row r="51" spans="1:6" s="4" customFormat="1" ht="62.4" hidden="1" customHeight="1" x14ac:dyDescent="0.3">
      <c r="A51" s="32" t="s">
        <v>121</v>
      </c>
      <c r="B51" s="29" t="s">
        <v>143</v>
      </c>
      <c r="C51" s="30">
        <v>22800</v>
      </c>
      <c r="D51" s="30">
        <v>22785.27</v>
      </c>
      <c r="E51" s="57">
        <f t="shared" si="0"/>
        <v>99.935394736842113</v>
      </c>
      <c r="F51" s="33"/>
    </row>
    <row r="52" spans="1:6" s="4" customFormat="1" ht="24" customHeight="1" x14ac:dyDescent="0.3">
      <c r="A52" s="32" t="s">
        <v>122</v>
      </c>
      <c r="B52" s="29" t="s">
        <v>144</v>
      </c>
      <c r="C52" s="30">
        <v>102000</v>
      </c>
      <c r="D52" s="30">
        <v>83396.25</v>
      </c>
      <c r="E52" s="57">
        <f t="shared" si="0"/>
        <v>81.76102941176471</v>
      </c>
      <c r="F52" s="33"/>
    </row>
    <row r="53" spans="1:6" s="4" customFormat="1" ht="21.6" hidden="1" customHeight="1" x14ac:dyDescent="0.3">
      <c r="A53" s="32" t="s">
        <v>160</v>
      </c>
      <c r="B53" s="29" t="s">
        <v>145</v>
      </c>
      <c r="C53" s="30">
        <v>102000</v>
      </c>
      <c r="D53" s="30">
        <v>83396.25</v>
      </c>
      <c r="E53" s="57">
        <f t="shared" si="0"/>
        <v>81.76102941176471</v>
      </c>
      <c r="F53" s="33"/>
    </row>
    <row r="54" spans="1:6" s="4" customFormat="1" ht="51.6" hidden="1" customHeight="1" x14ac:dyDescent="0.3">
      <c r="A54" s="32" t="s">
        <v>161</v>
      </c>
      <c r="B54" s="29" t="s">
        <v>146</v>
      </c>
      <c r="C54" s="30">
        <v>102000</v>
      </c>
      <c r="D54" s="30">
        <v>83396.25</v>
      </c>
      <c r="E54" s="57">
        <f t="shared" si="0"/>
        <v>81.76102941176471</v>
      </c>
      <c r="F54" s="33"/>
    </row>
    <row r="55" spans="1:6" x14ac:dyDescent="0.3">
      <c r="A55" s="50" t="s">
        <v>104</v>
      </c>
      <c r="B55" s="25" t="s">
        <v>147</v>
      </c>
      <c r="C55" s="28">
        <f>C56</f>
        <v>220000</v>
      </c>
      <c r="D55" s="28">
        <f>D56</f>
        <v>177920.09</v>
      </c>
      <c r="E55" s="56">
        <f t="shared" si="0"/>
        <v>80.872768181818174</v>
      </c>
      <c r="F55" s="21"/>
    </row>
    <row r="56" spans="1:6" ht="36.6" hidden="1" x14ac:dyDescent="0.3">
      <c r="A56" s="31" t="s">
        <v>162</v>
      </c>
      <c r="B56" s="25" t="s">
        <v>148</v>
      </c>
      <c r="C56" s="28">
        <v>220000</v>
      </c>
      <c r="D56" s="28">
        <v>177920.09</v>
      </c>
      <c r="E56" s="56">
        <f t="shared" si="0"/>
        <v>80.872768181818174</v>
      </c>
      <c r="F56" s="21"/>
    </row>
    <row r="57" spans="1:6" x14ac:dyDescent="0.3">
      <c r="A57" s="34"/>
      <c r="B57" s="34"/>
      <c r="C57" s="34"/>
      <c r="D57" s="34"/>
      <c r="E57" s="58"/>
      <c r="F57" s="34"/>
    </row>
    <row r="58" spans="1:6" x14ac:dyDescent="0.3">
      <c r="A58" s="34"/>
      <c r="B58" s="17" t="s">
        <v>164</v>
      </c>
      <c r="C58" s="34"/>
      <c r="D58" s="34"/>
      <c r="E58" s="58"/>
      <c r="F58" s="34"/>
    </row>
    <row r="59" spans="1:6" x14ac:dyDescent="0.3">
      <c r="A59" s="34"/>
      <c r="B59" s="34"/>
      <c r="C59" s="34"/>
      <c r="D59" s="34"/>
      <c r="E59" s="58"/>
      <c r="F59" s="34"/>
    </row>
    <row r="60" spans="1:6" x14ac:dyDescent="0.3">
      <c r="A60" s="69" t="s">
        <v>0</v>
      </c>
      <c r="B60" s="69" t="s">
        <v>65</v>
      </c>
      <c r="C60" s="71" t="s">
        <v>2</v>
      </c>
      <c r="D60" s="71" t="s">
        <v>3</v>
      </c>
      <c r="E60" s="67" t="s">
        <v>168</v>
      </c>
      <c r="F60" s="34"/>
    </row>
    <row r="61" spans="1:6" ht="23.4" customHeight="1" x14ac:dyDescent="0.3">
      <c r="A61" s="70"/>
      <c r="B61" s="70"/>
      <c r="C61" s="72"/>
      <c r="D61" s="72"/>
      <c r="E61" s="68"/>
      <c r="F61" s="34"/>
    </row>
    <row r="62" spans="1:6" x14ac:dyDescent="0.3">
      <c r="A62" s="35">
        <v>1</v>
      </c>
      <c r="B62" s="36">
        <v>2</v>
      </c>
      <c r="C62" s="37" t="s">
        <v>149</v>
      </c>
      <c r="D62" s="37" t="s">
        <v>4</v>
      </c>
      <c r="E62" s="59" t="s">
        <v>5</v>
      </c>
      <c r="F62" s="34"/>
    </row>
    <row r="63" spans="1:6" x14ac:dyDescent="0.3">
      <c r="A63" s="6" t="s">
        <v>26</v>
      </c>
      <c r="B63" s="7" t="s">
        <v>7</v>
      </c>
      <c r="C63" s="8">
        <f>C64+C69+C71+C73+C75+C79+C77</f>
        <v>7690974.1499999994</v>
      </c>
      <c r="D63" s="8">
        <f>D64+D69+D71+D73+D75+D79+D77</f>
        <v>7443243.3600000003</v>
      </c>
      <c r="E63" s="60">
        <f>D63/C63*100</f>
        <v>96.778941325657698</v>
      </c>
      <c r="F63" s="34"/>
    </row>
    <row r="64" spans="1:6" x14ac:dyDescent="0.3">
      <c r="A64" s="9" t="s">
        <v>66</v>
      </c>
      <c r="B64" s="10" t="s">
        <v>67</v>
      </c>
      <c r="C64" s="11">
        <f>C65+C66+C68+C67</f>
        <v>2144183</v>
      </c>
      <c r="D64" s="11">
        <f>D65+D66+D68+D67</f>
        <v>2089054.25</v>
      </c>
      <c r="E64" s="60">
        <f t="shared" ref="E64:E71" si="2">D64/C64*100</f>
        <v>97.428915815487755</v>
      </c>
      <c r="F64" s="34"/>
    </row>
    <row r="65" spans="1:6" x14ac:dyDescent="0.3">
      <c r="A65" s="38" t="s">
        <v>27</v>
      </c>
      <c r="B65" s="39" t="s">
        <v>68</v>
      </c>
      <c r="C65" s="40">
        <v>692758</v>
      </c>
      <c r="D65" s="40">
        <v>683619.71</v>
      </c>
      <c r="E65" s="61">
        <f t="shared" si="2"/>
        <v>98.680882790238428</v>
      </c>
      <c r="F65" s="34"/>
    </row>
    <row r="66" spans="1:6" ht="36.6" x14ac:dyDescent="0.3">
      <c r="A66" s="38" t="s">
        <v>28</v>
      </c>
      <c r="B66" s="39" t="s">
        <v>69</v>
      </c>
      <c r="C66" s="40">
        <v>1441275</v>
      </c>
      <c r="D66" s="40">
        <v>1405284.54</v>
      </c>
      <c r="E66" s="61">
        <f t="shared" si="2"/>
        <v>97.502873497424162</v>
      </c>
      <c r="F66" s="34"/>
    </row>
    <row r="67" spans="1:6" x14ac:dyDescent="0.3">
      <c r="A67" s="38" t="s">
        <v>120</v>
      </c>
      <c r="B67" s="39" t="s">
        <v>119</v>
      </c>
      <c r="C67" s="40">
        <v>10000</v>
      </c>
      <c r="D67" s="40">
        <v>0</v>
      </c>
      <c r="E67" s="61">
        <f t="shared" si="2"/>
        <v>0</v>
      </c>
      <c r="F67" s="34"/>
    </row>
    <row r="68" spans="1:6" x14ac:dyDescent="0.3">
      <c r="A68" s="38" t="s">
        <v>70</v>
      </c>
      <c r="B68" s="39" t="s">
        <v>71</v>
      </c>
      <c r="C68" s="40">
        <v>150</v>
      </c>
      <c r="D68" s="40">
        <v>150</v>
      </c>
      <c r="E68" s="61">
        <f t="shared" si="2"/>
        <v>100</v>
      </c>
      <c r="F68" s="34"/>
    </row>
    <row r="69" spans="1:6" x14ac:dyDescent="0.3">
      <c r="A69" s="12" t="s">
        <v>72</v>
      </c>
      <c r="B69" s="13" t="s">
        <v>73</v>
      </c>
      <c r="C69" s="14">
        <f>C70</f>
        <v>76100</v>
      </c>
      <c r="D69" s="14">
        <f>D70</f>
        <v>76100</v>
      </c>
      <c r="E69" s="62">
        <f>E70</f>
        <v>100</v>
      </c>
      <c r="F69" s="34"/>
    </row>
    <row r="70" spans="1:6" x14ac:dyDescent="0.3">
      <c r="A70" s="38" t="s">
        <v>74</v>
      </c>
      <c r="B70" s="39" t="s">
        <v>75</v>
      </c>
      <c r="C70" s="40">
        <v>76100</v>
      </c>
      <c r="D70" s="40">
        <v>76100</v>
      </c>
      <c r="E70" s="61">
        <f t="shared" si="2"/>
        <v>100</v>
      </c>
      <c r="F70" s="34"/>
    </row>
    <row r="71" spans="1:6" ht="24" x14ac:dyDescent="0.3">
      <c r="A71" s="12" t="s">
        <v>77</v>
      </c>
      <c r="B71" s="13" t="s">
        <v>76</v>
      </c>
      <c r="C71" s="14">
        <f>C72</f>
        <v>97529.11</v>
      </c>
      <c r="D71" s="14">
        <f>D72</f>
        <v>97529.11</v>
      </c>
      <c r="E71" s="60">
        <f t="shared" si="2"/>
        <v>100</v>
      </c>
      <c r="F71" s="34"/>
    </row>
    <row r="72" spans="1:6" x14ac:dyDescent="0.3">
      <c r="A72" s="38" t="s">
        <v>78</v>
      </c>
      <c r="B72" s="39" t="s">
        <v>79</v>
      </c>
      <c r="C72" s="40">
        <v>97529.11</v>
      </c>
      <c r="D72" s="40">
        <v>97529.11</v>
      </c>
      <c r="E72" s="61">
        <f>D72/C72*100</f>
        <v>100</v>
      </c>
      <c r="F72" s="34"/>
    </row>
    <row r="73" spans="1:6" x14ac:dyDescent="0.3">
      <c r="A73" s="12" t="s">
        <v>80</v>
      </c>
      <c r="B73" s="13" t="s">
        <v>81</v>
      </c>
      <c r="C73" s="14">
        <f>C74</f>
        <v>1468809.61</v>
      </c>
      <c r="D73" s="14">
        <f>D74</f>
        <v>1468809.61</v>
      </c>
      <c r="E73" s="63">
        <f t="shared" ref="E73:E80" si="3">D73/C73*100</f>
        <v>100</v>
      </c>
      <c r="F73" s="34"/>
    </row>
    <row r="74" spans="1:6" x14ac:dyDescent="0.3">
      <c r="A74" s="38" t="s">
        <v>82</v>
      </c>
      <c r="B74" s="39" t="s">
        <v>83</v>
      </c>
      <c r="C74" s="40">
        <v>1468809.61</v>
      </c>
      <c r="D74" s="40">
        <v>1468809.61</v>
      </c>
      <c r="E74" s="64">
        <f t="shared" si="3"/>
        <v>100</v>
      </c>
      <c r="F74" s="34"/>
    </row>
    <row r="75" spans="1:6" x14ac:dyDescent="0.3">
      <c r="A75" s="12" t="s">
        <v>84</v>
      </c>
      <c r="B75" s="13" t="s">
        <v>85</v>
      </c>
      <c r="C75" s="14">
        <f>C76</f>
        <v>1114915.8400000001</v>
      </c>
      <c r="D75" s="14">
        <f>D76</f>
        <v>983012.19</v>
      </c>
      <c r="E75" s="63">
        <f t="shared" si="3"/>
        <v>88.169183245257315</v>
      </c>
      <c r="F75" s="34"/>
    </row>
    <row r="76" spans="1:6" x14ac:dyDescent="0.3">
      <c r="A76" s="38" t="s">
        <v>86</v>
      </c>
      <c r="B76" s="39" t="s">
        <v>87</v>
      </c>
      <c r="C76" s="40">
        <v>1114915.8400000001</v>
      </c>
      <c r="D76" s="40">
        <v>983012.19</v>
      </c>
      <c r="E76" s="64">
        <f t="shared" si="3"/>
        <v>88.169183245257315</v>
      </c>
      <c r="F76" s="34"/>
    </row>
    <row r="77" spans="1:6" x14ac:dyDescent="0.3">
      <c r="A77" s="12" t="s">
        <v>128</v>
      </c>
      <c r="B77" s="13" t="s">
        <v>126</v>
      </c>
      <c r="C77" s="14">
        <f>C78</f>
        <v>987584.59</v>
      </c>
      <c r="D77" s="14">
        <f>D78</f>
        <v>926886.2</v>
      </c>
      <c r="E77" s="63">
        <f t="shared" si="3"/>
        <v>93.853854078464309</v>
      </c>
      <c r="F77" s="34"/>
    </row>
    <row r="78" spans="1:6" x14ac:dyDescent="0.3">
      <c r="A78" s="38" t="s">
        <v>129</v>
      </c>
      <c r="B78" s="39" t="s">
        <v>127</v>
      </c>
      <c r="C78" s="40">
        <v>987584.59</v>
      </c>
      <c r="D78" s="40">
        <v>926886.2</v>
      </c>
      <c r="E78" s="64">
        <f t="shared" si="3"/>
        <v>93.853854078464309</v>
      </c>
      <c r="F78" s="34"/>
    </row>
    <row r="79" spans="1:6" ht="46.8" x14ac:dyDescent="0.3">
      <c r="A79" s="12" t="s">
        <v>88</v>
      </c>
      <c r="B79" s="13" t="s">
        <v>89</v>
      </c>
      <c r="C79" s="14">
        <f>C80</f>
        <v>1801852</v>
      </c>
      <c r="D79" s="14">
        <f>D80</f>
        <v>1801852</v>
      </c>
      <c r="E79" s="63">
        <f t="shared" si="3"/>
        <v>100</v>
      </c>
      <c r="F79" s="34"/>
    </row>
    <row r="80" spans="1:6" x14ac:dyDescent="0.3">
      <c r="A80" s="38" t="s">
        <v>90</v>
      </c>
      <c r="B80" s="39" t="s">
        <v>91</v>
      </c>
      <c r="C80" s="40">
        <v>1801852</v>
      </c>
      <c r="D80" s="40">
        <v>1801852</v>
      </c>
      <c r="E80" s="64">
        <f t="shared" si="3"/>
        <v>100</v>
      </c>
      <c r="F80" s="34"/>
    </row>
    <row r="81" spans="1:6" x14ac:dyDescent="0.3">
      <c r="A81" s="34"/>
      <c r="B81" s="34"/>
      <c r="C81" s="34"/>
      <c r="D81" s="34"/>
      <c r="E81" s="58"/>
      <c r="F81" s="34"/>
    </row>
    <row r="82" spans="1:6" x14ac:dyDescent="0.3">
      <c r="A82" s="73" t="s">
        <v>165</v>
      </c>
      <c r="B82" s="73"/>
      <c r="C82" s="73"/>
      <c r="D82" s="73"/>
      <c r="E82" s="73"/>
      <c r="F82" s="73"/>
    </row>
    <row r="83" spans="1:6" x14ac:dyDescent="0.3">
      <c r="A83" s="34"/>
      <c r="B83" s="34"/>
      <c r="C83" s="34"/>
      <c r="D83" s="34"/>
      <c r="E83" s="58"/>
      <c r="F83" s="34"/>
    </row>
    <row r="84" spans="1:6" x14ac:dyDescent="0.3">
      <c r="A84" s="69" t="s">
        <v>0</v>
      </c>
      <c r="B84" s="69" t="s">
        <v>57</v>
      </c>
      <c r="C84" s="69" t="s">
        <v>2</v>
      </c>
      <c r="D84" s="69" t="s">
        <v>3</v>
      </c>
      <c r="E84" s="67" t="s">
        <v>168</v>
      </c>
      <c r="F84" s="34"/>
    </row>
    <row r="85" spans="1:6" ht="23.4" customHeight="1" x14ac:dyDescent="0.3">
      <c r="A85" s="70"/>
      <c r="B85" s="70"/>
      <c r="C85" s="70"/>
      <c r="D85" s="70"/>
      <c r="E85" s="68"/>
      <c r="F85" s="34"/>
    </row>
    <row r="86" spans="1:6" x14ac:dyDescent="0.3">
      <c r="A86" s="35">
        <v>1</v>
      </c>
      <c r="B86" s="36">
        <v>2</v>
      </c>
      <c r="C86" s="37" t="s">
        <v>149</v>
      </c>
      <c r="D86" s="37" t="s">
        <v>4</v>
      </c>
      <c r="E86" s="59" t="s">
        <v>5</v>
      </c>
      <c r="F86" s="34"/>
    </row>
    <row r="87" spans="1:6" x14ac:dyDescent="0.3">
      <c r="A87" s="41" t="s">
        <v>29</v>
      </c>
      <c r="B87" s="42" t="s">
        <v>7</v>
      </c>
      <c r="C87" s="8">
        <v>1220336.04</v>
      </c>
      <c r="D87" s="8">
        <v>723989.35</v>
      </c>
      <c r="E87" s="60">
        <f>D87/C87*100</f>
        <v>59.327048146508886</v>
      </c>
      <c r="F87" s="34"/>
    </row>
    <row r="88" spans="1:6" hidden="1" x14ac:dyDescent="0.3">
      <c r="A88" s="43" t="s">
        <v>150</v>
      </c>
      <c r="B88" s="44" t="s">
        <v>58</v>
      </c>
      <c r="C88" s="45" t="s">
        <v>94</v>
      </c>
      <c r="D88" s="45" t="s">
        <v>94</v>
      </c>
      <c r="E88" s="65" t="s">
        <v>94</v>
      </c>
      <c r="F88" s="34"/>
    </row>
    <row r="89" spans="1:6" hidden="1" x14ac:dyDescent="0.3">
      <c r="A89" s="46" t="s">
        <v>30</v>
      </c>
      <c r="B89" s="44" t="s">
        <v>58</v>
      </c>
      <c r="C89" s="27">
        <v>1220336.04</v>
      </c>
      <c r="D89" s="27">
        <v>723989.35</v>
      </c>
      <c r="E89" s="61">
        <f t="shared" ref="E89:E97" si="4">D89/C89*100</f>
        <v>59.327048146508886</v>
      </c>
      <c r="F89" s="34"/>
    </row>
    <row r="90" spans="1:6" hidden="1" x14ac:dyDescent="0.3">
      <c r="A90" s="47" t="s">
        <v>95</v>
      </c>
      <c r="B90" s="44" t="s">
        <v>31</v>
      </c>
      <c r="C90" s="48">
        <v>-6470638.1100000003</v>
      </c>
      <c r="D90" s="48">
        <f>D91</f>
        <v>-6719254.0099999998</v>
      </c>
      <c r="E90" s="61">
        <f t="shared" si="4"/>
        <v>103.84221611182024</v>
      </c>
      <c r="F90" s="34"/>
    </row>
    <row r="91" spans="1:6" hidden="1" x14ac:dyDescent="0.3">
      <c r="A91" s="38" t="s">
        <v>32</v>
      </c>
      <c r="B91" s="44" t="s">
        <v>59</v>
      </c>
      <c r="C91" s="48">
        <v>-6470638.1100000003</v>
      </c>
      <c r="D91" s="48">
        <f>D92</f>
        <v>-6719254.0099999998</v>
      </c>
      <c r="E91" s="61">
        <f t="shared" si="4"/>
        <v>103.84221611182024</v>
      </c>
      <c r="F91" s="34"/>
    </row>
    <row r="92" spans="1:6" hidden="1" x14ac:dyDescent="0.3">
      <c r="A92" s="38" t="s">
        <v>33</v>
      </c>
      <c r="B92" s="44" t="s">
        <v>60</v>
      </c>
      <c r="C92" s="48">
        <v>-6470638.1100000003</v>
      </c>
      <c r="D92" s="48">
        <f>D93</f>
        <v>-6719254.0099999998</v>
      </c>
      <c r="E92" s="61">
        <f t="shared" si="4"/>
        <v>103.84221611182024</v>
      </c>
      <c r="F92" s="34"/>
    </row>
    <row r="93" spans="1:6" ht="24.6" hidden="1" x14ac:dyDescent="0.3">
      <c r="A93" s="38" t="s">
        <v>34</v>
      </c>
      <c r="B93" s="44" t="s">
        <v>61</v>
      </c>
      <c r="C93" s="48">
        <v>-6470638.1100000003</v>
      </c>
      <c r="D93" s="48">
        <v>-6719254.0099999998</v>
      </c>
      <c r="E93" s="61">
        <f t="shared" si="4"/>
        <v>103.84221611182024</v>
      </c>
      <c r="F93" s="34"/>
    </row>
    <row r="94" spans="1:6" hidden="1" x14ac:dyDescent="0.3">
      <c r="A94" s="47" t="s">
        <v>35</v>
      </c>
      <c r="B94" s="44" t="s">
        <v>36</v>
      </c>
      <c r="C94" s="48">
        <v>7690974.1500000004</v>
      </c>
      <c r="D94" s="48">
        <f>D95</f>
        <v>7443243.3600000003</v>
      </c>
      <c r="E94" s="61">
        <f t="shared" si="4"/>
        <v>96.778941325657684</v>
      </c>
      <c r="F94" s="34"/>
    </row>
    <row r="95" spans="1:6" hidden="1" x14ac:dyDescent="0.3">
      <c r="A95" s="38" t="s">
        <v>37</v>
      </c>
      <c r="B95" s="49" t="s">
        <v>62</v>
      </c>
      <c r="C95" s="48">
        <v>7690974.1500000004</v>
      </c>
      <c r="D95" s="48">
        <f>D96</f>
        <v>7443243.3600000003</v>
      </c>
      <c r="E95" s="61">
        <f t="shared" si="4"/>
        <v>96.778941325657684</v>
      </c>
      <c r="F95" s="34"/>
    </row>
    <row r="96" spans="1:6" hidden="1" x14ac:dyDescent="0.3">
      <c r="A96" s="38" t="s">
        <v>38</v>
      </c>
      <c r="B96" s="49" t="s">
        <v>63</v>
      </c>
      <c r="C96" s="48">
        <v>7690974.1500000004</v>
      </c>
      <c r="D96" s="48">
        <f>D97</f>
        <v>7443243.3600000003</v>
      </c>
      <c r="E96" s="61">
        <f t="shared" si="4"/>
        <v>96.778941325657684</v>
      </c>
      <c r="F96" s="34"/>
    </row>
    <row r="97" spans="1:6" ht="24.6" hidden="1" x14ac:dyDescent="0.3">
      <c r="A97" s="38" t="s">
        <v>39</v>
      </c>
      <c r="B97" s="49" t="s">
        <v>64</v>
      </c>
      <c r="C97" s="48">
        <v>7690974.1500000004</v>
      </c>
      <c r="D97" s="48">
        <v>7443243.3600000003</v>
      </c>
      <c r="E97" s="61">
        <f t="shared" si="4"/>
        <v>96.778941325657684</v>
      </c>
      <c r="F97" s="34"/>
    </row>
    <row r="98" spans="1:6" x14ac:dyDescent="0.3">
      <c r="A98" s="43" t="s">
        <v>150</v>
      </c>
      <c r="B98" s="44" t="s">
        <v>58</v>
      </c>
      <c r="C98" s="27">
        <v>1220336.04</v>
      </c>
      <c r="D98" s="27">
        <v>723989.35</v>
      </c>
      <c r="E98" s="61">
        <f>D98/C98*100</f>
        <v>59.327048146508886</v>
      </c>
      <c r="F98" s="34"/>
    </row>
    <row r="99" spans="1:6" x14ac:dyDescent="0.3">
      <c r="A99" s="46" t="s">
        <v>30</v>
      </c>
      <c r="B99" s="44" t="s">
        <v>58</v>
      </c>
      <c r="C99" s="27">
        <v>1220336.04</v>
      </c>
      <c r="D99" s="27">
        <v>723989.35</v>
      </c>
      <c r="E99" s="61">
        <f t="shared" ref="E99:E107" si="5">D99/C99*100</f>
        <v>59.327048146508886</v>
      </c>
    </row>
    <row r="100" spans="1:6" x14ac:dyDescent="0.3">
      <c r="A100" s="47" t="s">
        <v>95</v>
      </c>
      <c r="B100" s="44" t="s">
        <v>31</v>
      </c>
      <c r="C100" s="48">
        <v>-6470638.1100000003</v>
      </c>
      <c r="D100" s="48">
        <f>D101</f>
        <v>-6719254.0099999998</v>
      </c>
      <c r="E100" s="61">
        <f t="shared" si="5"/>
        <v>103.84221611182024</v>
      </c>
    </row>
    <row r="101" spans="1:6" hidden="1" x14ac:dyDescent="0.3">
      <c r="A101" s="38" t="s">
        <v>32</v>
      </c>
      <c r="B101" s="44" t="s">
        <v>59</v>
      </c>
      <c r="C101" s="48">
        <v>-6470638.1100000003</v>
      </c>
      <c r="D101" s="48">
        <f>D102</f>
        <v>-6719254.0099999998</v>
      </c>
      <c r="E101" s="61">
        <f t="shared" si="5"/>
        <v>103.84221611182024</v>
      </c>
    </row>
    <row r="102" spans="1:6" hidden="1" x14ac:dyDescent="0.3">
      <c r="A102" s="38" t="s">
        <v>33</v>
      </c>
      <c r="B102" s="44" t="s">
        <v>60</v>
      </c>
      <c r="C102" s="48">
        <v>-6470638.1100000003</v>
      </c>
      <c r="D102" s="48">
        <f>D103</f>
        <v>-6719254.0099999998</v>
      </c>
      <c r="E102" s="61">
        <f t="shared" si="5"/>
        <v>103.84221611182024</v>
      </c>
    </row>
    <row r="103" spans="1:6" ht="24.6" x14ac:dyDescent="0.3">
      <c r="A103" s="38" t="s">
        <v>34</v>
      </c>
      <c r="B103" s="44" t="s">
        <v>61</v>
      </c>
      <c r="C103" s="48">
        <v>-6470638.1100000003</v>
      </c>
      <c r="D103" s="48">
        <v>-6719254.0099999998</v>
      </c>
      <c r="E103" s="61">
        <f t="shared" si="5"/>
        <v>103.84221611182024</v>
      </c>
    </row>
    <row r="104" spans="1:6" x14ac:dyDescent="0.3">
      <c r="A104" s="47" t="s">
        <v>35</v>
      </c>
      <c r="B104" s="44" t="s">
        <v>36</v>
      </c>
      <c r="C104" s="48">
        <v>7690974.1500000004</v>
      </c>
      <c r="D104" s="48">
        <f>D105</f>
        <v>7443243.3600000003</v>
      </c>
      <c r="E104" s="61">
        <f t="shared" si="5"/>
        <v>96.778941325657684</v>
      </c>
    </row>
    <row r="105" spans="1:6" hidden="1" x14ac:dyDescent="0.3">
      <c r="A105" s="38" t="s">
        <v>37</v>
      </c>
      <c r="B105" s="49" t="s">
        <v>62</v>
      </c>
      <c r="C105" s="48">
        <v>7690974.1500000004</v>
      </c>
      <c r="D105" s="48">
        <f>D106</f>
        <v>7443243.3600000003</v>
      </c>
      <c r="E105" s="61">
        <f t="shared" si="5"/>
        <v>96.778941325657684</v>
      </c>
    </row>
    <row r="106" spans="1:6" hidden="1" x14ac:dyDescent="0.3">
      <c r="A106" s="38" t="s">
        <v>38</v>
      </c>
      <c r="B106" s="49" t="s">
        <v>63</v>
      </c>
      <c r="C106" s="48">
        <v>7690974.1500000004</v>
      </c>
      <c r="D106" s="48">
        <f>D107</f>
        <v>7443243.3600000003</v>
      </c>
      <c r="E106" s="61">
        <f t="shared" si="5"/>
        <v>96.778941325657684</v>
      </c>
    </row>
    <row r="107" spans="1:6" ht="24.6" x14ac:dyDescent="0.3">
      <c r="A107" s="38" t="s">
        <v>39</v>
      </c>
      <c r="B107" s="49" t="s">
        <v>64</v>
      </c>
      <c r="C107" s="48">
        <v>7690974.1500000004</v>
      </c>
      <c r="D107" s="48">
        <v>7443243.3600000003</v>
      </c>
      <c r="E107" s="61">
        <f t="shared" si="5"/>
        <v>96.778941325657684</v>
      </c>
    </row>
  </sheetData>
  <mergeCells count="13">
    <mergeCell ref="A82:F82"/>
    <mergeCell ref="D1:E1"/>
    <mergeCell ref="A2:E2"/>
    <mergeCell ref="A60:A61"/>
    <mergeCell ref="B60:B61"/>
    <mergeCell ref="C60:C61"/>
    <mergeCell ref="D60:D61"/>
    <mergeCell ref="E60:E61"/>
    <mergeCell ref="A84:A85"/>
    <mergeCell ref="B84:B85"/>
    <mergeCell ref="C84:C85"/>
    <mergeCell ref="D84:D85"/>
    <mergeCell ref="E84:E85"/>
  </mergeCells>
  <pageMargins left="0.39374999999999999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2020-12-08T12:49:57Z</cp:lastPrinted>
  <dcterms:created xsi:type="dcterms:W3CDTF">2020-02-23T07:03:45Z</dcterms:created>
  <dcterms:modified xsi:type="dcterms:W3CDTF">2020-12-15T11:26:13Z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