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айт\ОТЧЕТЫ К ПУБЛИЧНЫМ\"/>
    </mc:Choice>
  </mc:AlternateContent>
  <bookViews>
    <workbookView xWindow="0" yWindow="0" windowWidth="28752" windowHeight="11868"/>
  </bookViews>
  <sheets>
    <sheet name="ОТЧЕТ НА ПУБЛИЧНЫЕ" sheetId="15" r:id="rId1"/>
  </sheets>
  <calcPr calcId="152511"/>
</workbook>
</file>

<file path=xl/calcChain.xml><?xml version="1.0" encoding="utf-8"?>
<calcChain xmlns="http://schemas.openxmlformats.org/spreadsheetml/2006/main">
  <c r="E104" i="15" l="1"/>
  <c r="D103" i="15"/>
  <c r="E103" i="15" s="1"/>
  <c r="D102" i="15"/>
  <c r="E102" i="15" s="1"/>
  <c r="D101" i="15"/>
  <c r="E101" i="15" s="1"/>
  <c r="E100" i="15"/>
  <c r="E99" i="15"/>
  <c r="D99" i="15"/>
  <c r="E98" i="15"/>
  <c r="D98" i="15"/>
  <c r="E97" i="15"/>
  <c r="D97" i="15"/>
  <c r="E94" i="15" l="1"/>
  <c r="D93" i="15"/>
  <c r="E93" i="15" s="1"/>
  <c r="D92" i="15"/>
  <c r="E92" i="15" s="1"/>
  <c r="E90" i="15"/>
  <c r="D89" i="15"/>
  <c r="E89" i="15" s="1"/>
  <c r="E86" i="15"/>
  <c r="E77" i="15"/>
  <c r="E76" i="15"/>
  <c r="E75" i="15"/>
  <c r="D74" i="15"/>
  <c r="E74" i="15" s="1"/>
  <c r="C74" i="15"/>
  <c r="E73" i="15"/>
  <c r="E72" i="15"/>
  <c r="D71" i="15"/>
  <c r="C71" i="15"/>
  <c r="E70" i="15"/>
  <c r="D69" i="15"/>
  <c r="C69" i="15"/>
  <c r="E69" i="15" s="1"/>
  <c r="E68" i="15"/>
  <c r="D67" i="15"/>
  <c r="C67" i="15"/>
  <c r="E66" i="15"/>
  <c r="E65" i="15" s="1"/>
  <c r="D65" i="15"/>
  <c r="C65" i="15"/>
  <c r="E64" i="15"/>
  <c r="E63" i="15"/>
  <c r="E62" i="15"/>
  <c r="E61" i="15"/>
  <c r="D60" i="15"/>
  <c r="C60" i="15"/>
  <c r="C59" i="15" s="1"/>
  <c r="D91" i="15" l="1"/>
  <c r="E91" i="15" s="1"/>
  <c r="E60" i="15"/>
  <c r="D88" i="15"/>
  <c r="E67" i="15"/>
  <c r="E71" i="15"/>
  <c r="D59" i="15"/>
  <c r="E59" i="15" s="1"/>
  <c r="E88" i="15" l="1"/>
  <c r="D87" i="15"/>
  <c r="E87" i="15" s="1"/>
  <c r="E49" i="15" l="1"/>
  <c r="D48" i="15"/>
  <c r="C48" i="15"/>
  <c r="E47" i="15"/>
  <c r="E46" i="15"/>
  <c r="D45" i="15"/>
  <c r="C45" i="15"/>
  <c r="E44" i="15"/>
  <c r="E43" i="15"/>
  <c r="E42" i="15"/>
  <c r="E41" i="15"/>
  <c r="E40" i="15"/>
  <c r="D39" i="15"/>
  <c r="C39" i="15"/>
  <c r="E37" i="15"/>
  <c r="E36" i="15"/>
  <c r="E35" i="15"/>
  <c r="E34" i="15"/>
  <c r="E33" i="15"/>
  <c r="E32" i="15"/>
  <c r="D31" i="15"/>
  <c r="C31" i="15"/>
  <c r="C30" i="15" s="1"/>
  <c r="E29" i="15"/>
  <c r="E28" i="15"/>
  <c r="E27" i="15"/>
  <c r="E26" i="15"/>
  <c r="E25" i="15"/>
  <c r="E24" i="15"/>
  <c r="E23" i="15"/>
  <c r="D22" i="15"/>
  <c r="C22" i="15"/>
  <c r="E20" i="15"/>
  <c r="E19" i="15"/>
  <c r="E18" i="15"/>
  <c r="E17" i="15"/>
  <c r="D16" i="15"/>
  <c r="C16" i="15"/>
  <c r="E15" i="15"/>
  <c r="E14" i="15"/>
  <c r="E13" i="15"/>
  <c r="D12" i="15"/>
  <c r="C12" i="15"/>
  <c r="C11" i="15" l="1"/>
  <c r="E16" i="15"/>
  <c r="E12" i="15"/>
  <c r="E48" i="15"/>
  <c r="C38" i="15"/>
  <c r="C10" i="15" s="1"/>
  <c r="E45" i="15"/>
  <c r="E39" i="15"/>
  <c r="E31" i="15"/>
  <c r="E22" i="15"/>
  <c r="D11" i="15"/>
  <c r="D30" i="15"/>
  <c r="E30" i="15" s="1"/>
  <c r="D38" i="15"/>
  <c r="E38" i="15" l="1"/>
  <c r="E11" i="15"/>
  <c r="D10" i="15"/>
  <c r="E10" i="15" s="1"/>
</calcChain>
</file>

<file path=xl/sharedStrings.xml><?xml version="1.0" encoding="utf-8"?>
<sst xmlns="http://schemas.openxmlformats.org/spreadsheetml/2006/main" count="200" uniqueCount="160">
  <si>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</si>
  <si>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</si>
  <si>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</si>
  <si>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</si>
  <si>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</si>
  <si>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</si>
  <si>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Доходы бюджета - всего</t>
  </si>
  <si>
    <t>x</t>
  </si>
  <si>
    <t xml:space="preserve">  БЕЗВОЗМЕЗДНЫЕ ПОСТУПЛЕНИЯ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</si>
  <si>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</si>
  <si>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</si>
  <si>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</si>
  <si>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</si>
  <si>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</si>
  <si>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НАЛОГИ НА ПРИБЫЛЬ, ДОХОДЫ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</si>
  <si>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</si>
  <si>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</si>
  <si>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</si>
  <si>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</si>
  <si>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</si>
  <si>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Земельный налог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</si>
  <si>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</si>
  <si>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</si>
  <si>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</si>
  <si>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</si>
  <si>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Прочие субвенции бюджетам сельских поселений (субвенции бюджетам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правонарушениях)</t>
  </si>
  <si>
    <t>Расходы бюджета - всего</t>
  </si>
  <si>
    <t xml:space="preserve">  Расходы по содержанию главы муниципального образования</t>
  </si>
  <si>
    <t xml:space="preserve">  Расходы по содержанию аппарата исполнительных органов муниципальной власти. за исключением расходов на выполнение переданных государственных полномочий Российской Федерации</t>
  </si>
  <si>
    <t>Источники финансирования дефицита бюджета - всего</t>
  </si>
  <si>
    <t>Изменение остатков средств</t>
  </si>
  <si>
    <t>000 01 05 00 00 00 0000 500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</si>
  <si>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</si>
  <si>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</si>
  <si>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Увеличение прочих остатков денежных средств бюджетов сельских поселений</t>
  </si>
  <si>
    <t>уменьшение остатков средств, всего</t>
  </si>
  <si>
    <t>000 01 05 00 00 00 0000 600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</si>
  <si>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</si>
  <si>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</si>
  <si>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сельских поселений</t>
  </si>
  <si>
    <t>000 100 00000 00 0000 000</t>
  </si>
  <si>
    <t>000 1 01 00000 00 0000 000</t>
  </si>
  <si>
    <t>000 1 01 02010 01 0000 110</t>
  </si>
  <si>
    <t>000 1 01 02030 01 0000 110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</si>
  <si>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</si>
  <si>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</si>
  <si>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</si>
  <si>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</si>
  <si>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</si>
  <si>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000 1 06 00000 00 0000 000</t>
  </si>
  <si>
    <t>000 1 06 01000 00 0000 110</t>
  </si>
  <si>
    <t>000 1 06 01030 10 0000 110</t>
  </si>
  <si>
    <t>000 1 06 06000 00 0000 110</t>
  </si>
  <si>
    <t>000 1 06 06030 00 0000 110</t>
  </si>
  <si>
    <t>000 1 06 06033 10 0000 110</t>
  </si>
  <si>
    <t>000 1 06 06040 00 0000 110</t>
  </si>
  <si>
    <t>000 1 06 06043 10 0000 110</t>
  </si>
  <si>
    <t>Код  бюджетной классификации</t>
  </si>
  <si>
    <t>000 01 00 00 00 00 0000 000</t>
  </si>
  <si>
    <t>000 01 05 02 00 00 0000 500</t>
  </si>
  <si>
    <t>000 01 05 02 01 00 0000 510</t>
  </si>
  <si>
    <t>000 01 05 02 01 10 0000 510</t>
  </si>
  <si>
    <t>000 01 05 02 00 00 0000 600</t>
  </si>
  <si>
    <t>000 01 05 02 01 00 0000 610</t>
  </si>
  <si>
    <t>000 01 05 02 01 10 0000 610</t>
  </si>
  <si>
    <t>Раздел, подраздел</t>
  </si>
  <si>
    <t>ОБЩЕГОСУДАРСТВЕННЫЕ ВОПРОСЫ</t>
  </si>
  <si>
    <t>0100</t>
  </si>
  <si>
    <t>0102</t>
  </si>
  <si>
    <t>0104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</si>
  <si>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</si>
  <si>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</si>
  <si>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</si>
  <si>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</si>
  <si>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</si>
  <si>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</si>
  <si>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0300</t>
  </si>
  <si>
    <t>НАЦИОНАЛЬНАЯ БЕЗОПАСНОСТЬ И ПРАВООХРАНИТЕЛЬНАЯ ДЕЯТЕЛЬНОСТЬ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</si>
  <si>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</si>
  <si>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</si>
  <si>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</si>
  <si>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</si>
  <si>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</si>
  <si>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</si>
  <si>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</si>
  <si>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</si>
  <si>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</si>
  <si>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Благоустройство</t>
  </si>
  <si>
    <t>0501</t>
  </si>
  <si>
    <t>0503</t>
  </si>
  <si>
    <t>МЕЖБЮДЖЕТНЫЕ ТРАНСФЕРТЫ БЮДЖЕТАМ СУБЪЕТОВ РОССИЙСКОЙ ФЕДЕРАЦИИ И МУНИЦИПАЛЬНЫХ ОБРАЗОВАНИЙ ОБЩЕГО ХАРАКТЕРА</t>
  </si>
  <si>
    <t>1400</t>
  </si>
  <si>
    <t xml:space="preserve"> Прочие межбюджетные трансферты общего характера </t>
  </si>
  <si>
    <t>1403</t>
  </si>
  <si>
    <t>Налоговые и неналоговые доходы</t>
  </si>
  <si>
    <t>в рублях</t>
  </si>
  <si>
    <t xml:space="preserve"> -</t>
  </si>
  <si>
    <t>Увеличение остатков средств, всего</t>
  </si>
  <si>
    <t>Налог на доходы физических лиц</t>
  </si>
  <si>
    <t>000 1 01 02000 01 0000 110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</si>
  <si>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</si>
  <si>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</si>
  <si>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</si>
  <si>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</si>
  <si>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</si>
  <si>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</si>
  <si>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БЕЗВОЗДМЕЗНЫЕ ПОСТУПЛЕНИЯ</t>
  </si>
  <si>
    <t>Дотации бюджетам бюджетной системы Российской Федерации</t>
  </si>
  <si>
    <t>000 2 02 10000 00 0000 000</t>
  </si>
  <si>
    <t>Дотации на выравнивание бюджетной обеспеченности</t>
  </si>
  <si>
    <t>000 2 02 15000 10 0000 000</t>
  </si>
  <si>
    <t>Дотации бюджетам сельских поселений на выравнивание бюджетной обеспеченности</t>
  </si>
  <si>
    <t>000 2 02 15000 00 0000 000</t>
  </si>
  <si>
    <t xml:space="preserve">Иные межбюджетные трансферты </t>
  </si>
  <si>
    <t>000  2 02 40000 00 0000 000</t>
  </si>
  <si>
    <t>000 2 02 49999 00 0000 000</t>
  </si>
  <si>
    <t>000 2 02 49999 10 0000 000</t>
  </si>
  <si>
    <t xml:space="preserve">  БЕЗВОЗМЕЗДНЫЕ ПОСТУПЛЕНИЯ </t>
  </si>
  <si>
    <t xml:space="preserve">  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</si>
  <si>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</si>
  <si>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субвенция, и иных межбюджетных трансфертов, имеющих целевое назначение, прошлых лет из бюджетов сельских поселений</t>
  </si>
  <si>
    <t>0111</t>
  </si>
  <si>
    <t>Резервные фонды</t>
  </si>
  <si>
    <t>Прочие межбюджетные трансферты, передаваемые бюджетам сельских поселений (прочие межбюджетные трансферты на реализацию программ по поддержке местных инициатив в Тверской области)</t>
  </si>
  <si>
    <t>БЕЗВОЗМЕЗДНЫЕ ПОСТУПЛЕНИЯ ОТ НЕГОСУДАРСТВЕННЫХ ОРГАНИЗАЦИЙ</t>
  </si>
  <si>
    <t>СОЦИАЛЬНАЯ ПОЛИТИКА</t>
  </si>
  <si>
    <t>1000</t>
  </si>
  <si>
    <t>Пенсионное обеспечение</t>
  </si>
  <si>
    <t>1001</t>
  </si>
  <si>
    <t>720 2 00 00000 00 0000 000</t>
  </si>
  <si>
    <t>720 2 02 00000 00 0000 000</t>
  </si>
  <si>
    <t>720 2 02 29999 10 9000 150</t>
  </si>
  <si>
    <t>720 2 02 35118 10 0000 150</t>
  </si>
  <si>
    <t>720 2 02 39999 10 2114 150</t>
  </si>
  <si>
    <t>720 2 02 4001 41 0000 150</t>
  </si>
  <si>
    <t>720 2 02 49999 10 90000 150</t>
  </si>
  <si>
    <t>720 2 04 00000 00 00000 000</t>
  </si>
  <si>
    <t>720 2 04 05000 10 0000 150</t>
  </si>
  <si>
    <t>720 2 04 05099 10 9000 150</t>
  </si>
  <si>
    <t>720 2 07 00000 00 0000 000</t>
  </si>
  <si>
    <t>720 2 07 05030 10 5555 150</t>
  </si>
  <si>
    <t>720 2 19 0000 00 0000 000</t>
  </si>
  <si>
    <t xml:space="preserve">720 2 19 0000 10 0000 000 </t>
  </si>
  <si>
    <t>720 2 19 60010 10 0000 000</t>
  </si>
  <si>
    <t>3</t>
  </si>
  <si>
    <t>Источники внутреннего финансирования дефицитов бюджетов</t>
  </si>
  <si>
    <t>Прочие межбюджетные трансферты, переданные бюджетам</t>
  </si>
  <si>
    <t>Прочие межбюджетные трансферты, переданные бюджетам сельских поселений</t>
  </si>
  <si>
    <t>Прочие субсидии  бюджетам сельских поселений  (субсидии на реализацию программ по поддержке местных инициатив)</t>
  </si>
  <si>
    <t>Межбюджетные трансферты, передаваемые бюджетам  сельских поселений из бюджетов муниципальных районов  на осуществление части полномочий по  решению вопросов местного значения  в соответствии с заключенными соглашениями</t>
  </si>
  <si>
    <t xml:space="preserve">Безвозмездные поступления  от негосударственных организаций  в бюджеты сельских поселений </t>
  </si>
  <si>
    <t>Прочие безвозмездные поступления  от негосударственных организаций  в бюджеты сельских поселений (Прочие безвозмездные поступления на реализацию программ по поддержке местных инициатив в Тверской области)</t>
  </si>
  <si>
    <t>Прочие безвозмездные поступления в бюджеты сельских поселений (Прочие безвозмездные поступления на поддержку муниципальных программ формирования современной городской среды</t>
  </si>
  <si>
    <t>1. Доходы бюджета</t>
  </si>
  <si>
    <t>2. Расходы бюджета</t>
  </si>
  <si>
    <t>3. Источники финансирования дефицита бюджета</t>
  </si>
  <si>
    <t xml:space="preserve"> Отчет об исполнении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                                                                                                                                                                                                           "Княщинское сельское поселение" Вышневолоцкого района Тверской области за 219 год</t>
  </si>
  <si>
    <t>% исполнения      (гр. 4 / гр. 3 * 100)</t>
  </si>
  <si>
    <t>% исполнения       (гр. 4 / гр. 3 * 100)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</si>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</sst>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#,##0.00_ ;\-#,##0.00"/>
    <numFmt numFmtId="166" formatCode="0.0"/>
  </numFmts>
  <fonts count="2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8"/>
      <color rgb="FF000000"/>
      <name val="Arial Cyr"/>
      <charset val="204"/>
    </font>
    <font>
      <sz val="6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2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0" fontId="1" fillId="0" borderId="1">
      <alignment horizontal="left"/>
    </xf>
    <xf numFmtId="0" fontId="3" fillId="0" borderId="1"/>
    <xf numFmtId="49" fontId="1" fillId="0" borderId="1"/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49" fontId="1" fillId="0" borderId="1"/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9" fillId="0" borderId="11">
      <alignment horizontal="center"/>
    </xf>
    <xf numFmtId="0" fontId="6" fillId="0" borderId="1"/>
    <xf numFmtId="0" fontId="9" fillId="0" borderId="1">
      <alignment horizontal="center"/>
    </xf>
    <xf numFmtId="0" fontId="6" fillId="0" borderId="1"/>
    <xf numFmtId="0" fontId="9" fillId="0" borderId="1">
      <alignment horizontal="center"/>
    </xf>
    <xf numFmtId="0" fontId="3" fillId="0" borderId="1">
      <alignment horizontal="center" wrapText="1"/>
    </xf>
    <xf numFmtId="0" fontId="8" fillId="0" borderId="1"/>
    <xf numFmtId="0" fontId="10" fillId="0" borderId="2"/>
    <xf numFmtId="0" fontId="10" fillId="0" borderId="1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" fillId="0" borderId="13">
      <alignment horizontal="left"/>
    </xf>
  </cellStyleXfs>
  <cellXfs count="106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3" fillId="0" borderId="13" xfId="59" applyNumberFormat="1" applyBorder="1" applyProtection="1">
      <alignment horizontal="left" wrapText="1"/>
    </xf>
    <xf numFmtId="0" fontId="16" fillId="0" borderId="1" xfId="0" applyFont="1" applyBorder="1" applyAlignment="1">
      <alignment wrapText="1"/>
    </xf>
    <xf numFmtId="4" fontId="15" fillId="0" borderId="13" xfId="39" applyNumberFormat="1" applyFont="1" applyBorder="1" applyProtection="1">
      <alignment horizontal="right" shrinkToFit="1"/>
    </xf>
    <xf numFmtId="0" fontId="3" fillId="0" borderId="13" xfId="90" applyNumberFormat="1" applyBorder="1" applyProtection="1">
      <alignment horizontal="left" wrapText="1"/>
    </xf>
    <xf numFmtId="49" fontId="3" fillId="0" borderId="13" xfId="87" applyNumberFormat="1" applyBorder="1" applyProtection="1">
      <alignment horizontal="center" vertical="center"/>
    </xf>
    <xf numFmtId="4" fontId="3" fillId="0" borderId="13" xfId="91" applyNumberFormat="1" applyBorder="1" applyAlignment="1" applyProtection="1">
      <alignment horizontal="center" shrinkToFit="1"/>
    </xf>
    <xf numFmtId="0" fontId="8" fillId="2" borderId="13" xfId="96" applyNumberFormat="1" applyBorder="1" applyProtection="1">
      <alignment wrapText="1"/>
    </xf>
    <xf numFmtId="4" fontId="3" fillId="0" borderId="13" xfId="91" applyNumberFormat="1" applyBorder="1" applyProtection="1">
      <alignment horizontal="right" shrinkToFit="1"/>
    </xf>
    <xf numFmtId="0" fontId="17" fillId="0" borderId="13" xfId="94" applyNumberFormat="1" applyFont="1" applyBorder="1" applyProtection="1">
      <alignment wrapText="1"/>
    </xf>
    <xf numFmtId="0" fontId="8" fillId="0" borderId="13" xfId="94" applyNumberFormat="1" applyBorder="1" applyProtection="1">
      <alignment wrapText="1"/>
    </xf>
    <xf numFmtId="49" fontId="3" fillId="0" borderId="13" xfId="99" applyNumberFormat="1" applyBorder="1" applyProtection="1">
      <alignment horizontal="center" vertical="center" shrinkToFit="1"/>
    </xf>
    <xf numFmtId="0" fontId="2" fillId="0" borderId="1" xfId="28" applyNumberFormat="1" applyBorder="1" applyAlignment="1" applyProtection="1">
      <alignment horizontal="center" wrapText="1"/>
    </xf>
    <xf numFmtId="0" fontId="2" fillId="0" borderId="1" xfId="28" applyNumberFormat="1" applyBorder="1" applyAlignment="1" applyProtection="1">
      <alignment horizontal="center" vertical="center" wrapText="1"/>
    </xf>
    <xf numFmtId="0" fontId="18" fillId="0" borderId="1" xfId="28" applyNumberFormat="1" applyFont="1" applyBorder="1" applyAlignment="1" applyProtection="1">
      <alignment horizontal="center" wrapText="1"/>
    </xf>
    <xf numFmtId="0" fontId="4" fillId="0" borderId="1" xfId="9" applyNumberFormat="1" applyBorder="1" applyProtection="1">
      <alignment horizontal="right"/>
    </xf>
    <xf numFmtId="0" fontId="21" fillId="0" borderId="34" xfId="36" applyNumberFormat="1" applyFont="1" applyBorder="1" applyProtection="1">
      <alignment horizontal="left" wrapText="1"/>
    </xf>
    <xf numFmtId="49" fontId="21" fillId="0" borderId="34" xfId="38" applyNumberFormat="1" applyFont="1" applyBorder="1" applyProtection="1">
      <alignment horizontal="center"/>
    </xf>
    <xf numFmtId="4" fontId="21" fillId="0" borderId="34" xfId="39" applyNumberFormat="1" applyFont="1" applyBorder="1" applyAlignment="1" applyProtection="1">
      <alignment shrinkToFit="1"/>
    </xf>
    <xf numFmtId="0" fontId="21" fillId="0" borderId="13" xfId="40" applyNumberFormat="1" applyFont="1" applyBorder="1" applyProtection="1">
      <alignment horizontal="left" wrapText="1"/>
    </xf>
    <xf numFmtId="49" fontId="21" fillId="0" borderId="13" xfId="42" applyNumberFormat="1" applyFont="1" applyBorder="1" applyProtection="1">
      <alignment horizontal="center"/>
    </xf>
    <xf numFmtId="165" fontId="21" fillId="0" borderId="13" xfId="57" applyNumberFormat="1" applyFont="1" applyBorder="1" applyProtection="1">
      <alignment horizontal="right" shrinkToFit="1"/>
    </xf>
    <xf numFmtId="0" fontId="21" fillId="0" borderId="13" xfId="59" applyNumberFormat="1" applyFont="1" applyBorder="1" applyProtection="1">
      <alignment horizontal="left" wrapText="1"/>
    </xf>
    <xf numFmtId="49" fontId="21" fillId="0" borderId="13" xfId="61" applyNumberFormat="1" applyFont="1" applyBorder="1" applyProtection="1">
      <alignment horizontal="center" wrapText="1"/>
    </xf>
    <xf numFmtId="4" fontId="21" fillId="0" borderId="13" xfId="62" applyNumberFormat="1" applyFont="1" applyBorder="1" applyProtection="1">
      <alignment horizontal="right" wrapText="1"/>
    </xf>
    <xf numFmtId="0" fontId="20" fillId="0" borderId="1" xfId="31" applyNumberFormat="1" applyFont="1" applyBorder="1" applyProtection="1"/>
    <xf numFmtId="0" fontId="20" fillId="0" borderId="1" xfId="32" applyNumberFormat="1" applyFont="1" applyBorder="1" applyProtection="1"/>
    <xf numFmtId="0" fontId="20" fillId="0" borderId="34" xfId="33" applyNumberFormat="1" applyFont="1" applyBorder="1" applyProtection="1">
      <alignment horizontal="center" vertical="center"/>
    </xf>
    <xf numFmtId="0" fontId="20" fillId="0" borderId="34" xfId="34" applyNumberFormat="1" applyFont="1" applyBorder="1" applyProtection="1">
      <alignment horizontal="center" vertical="center"/>
    </xf>
    <xf numFmtId="49" fontId="20" fillId="0" borderId="34" xfId="35" applyNumberFormat="1" applyFont="1" applyBorder="1" applyProtection="1">
      <alignment horizontal="center" vertical="center"/>
    </xf>
    <xf numFmtId="49" fontId="20" fillId="0" borderId="34" xfId="46" applyNumberFormat="1" applyFont="1" applyBorder="1" applyProtection="1">
      <alignment horizontal="center"/>
    </xf>
    <xf numFmtId="4" fontId="22" fillId="0" borderId="34" xfId="0" applyNumberFormat="1" applyFont="1" applyBorder="1" applyAlignment="1"/>
    <xf numFmtId="4" fontId="20" fillId="0" borderId="34" xfId="47" applyNumberFormat="1" applyFont="1" applyBorder="1" applyAlignment="1" applyProtection="1">
      <alignment shrinkToFit="1"/>
    </xf>
    <xf numFmtId="49" fontId="22" fillId="0" borderId="34" xfId="46" applyNumberFormat="1" applyFont="1" applyBorder="1" applyProtection="1">
      <alignment horizontal="center"/>
    </xf>
    <xf numFmtId="4" fontId="22" fillId="0" borderId="34" xfId="47" applyNumberFormat="1" applyFont="1" applyBorder="1" applyAlignment="1" applyProtection="1">
      <alignment shrinkToFit="1"/>
    </xf>
    <xf numFmtId="0" fontId="22" fillId="0" borderId="34" xfId="0" applyFont="1" applyBorder="1" applyAlignment="1">
      <alignment horizontal="center" wrapText="1"/>
    </xf>
    <xf numFmtId="0" fontId="22" fillId="0" borderId="34" xfId="44" applyNumberFormat="1" applyFont="1" applyBorder="1" applyAlignment="1" applyProtection="1">
      <alignment horizontal="center" wrapText="1"/>
    </xf>
    <xf numFmtId="0" fontId="21" fillId="0" borderId="1" xfId="32" applyNumberFormat="1" applyFont="1" applyBorder="1" applyProtection="1"/>
    <xf numFmtId="0" fontId="22" fillId="0" borderId="1" xfId="0" applyFont="1" applyBorder="1" applyProtection="1">
      <protection locked="0"/>
    </xf>
    <xf numFmtId="0" fontId="22" fillId="0" borderId="34" xfId="0" applyFont="1" applyBorder="1" applyAlignment="1" applyProtection="1">
      <alignment horizontal="center" wrapText="1"/>
      <protection locked="0"/>
    </xf>
    <xf numFmtId="0" fontId="22" fillId="0" borderId="34" xfId="0" applyFont="1" applyBorder="1" applyAlignment="1" applyProtection="1">
      <alignment horizontal="center"/>
      <protection locked="0"/>
    </xf>
    <xf numFmtId="2" fontId="22" fillId="0" borderId="34" xfId="0" applyNumberFormat="1" applyFont="1" applyBorder="1" applyAlignment="1" applyProtection="1">
      <alignment horizontal="center"/>
      <protection locked="0"/>
    </xf>
    <xf numFmtId="4" fontId="22" fillId="0" borderId="34" xfId="0" applyNumberFormat="1" applyFont="1" applyBorder="1" applyAlignment="1" applyProtection="1">
      <alignment horizontal="center"/>
      <protection locked="0"/>
    </xf>
    <xf numFmtId="0" fontId="22" fillId="0" borderId="0" xfId="0" applyFont="1" applyProtection="1">
      <protection locked="0"/>
    </xf>
    <xf numFmtId="0" fontId="21" fillId="0" borderId="1" xfId="28" applyNumberFormat="1" applyFont="1" applyBorder="1" applyAlignment="1" applyProtection="1">
      <alignment horizontal="center" wrapText="1"/>
    </xf>
    <xf numFmtId="0" fontId="20" fillId="0" borderId="20" xfId="33" applyNumberFormat="1" applyFont="1" applyBorder="1" applyProtection="1">
      <alignment horizontal="center" vertical="center"/>
    </xf>
    <xf numFmtId="0" fontId="20" fillId="0" borderId="20" xfId="50" applyNumberFormat="1" applyFont="1" applyBorder="1" applyProtection="1">
      <alignment horizontal="center" vertical="center" shrinkToFit="1"/>
    </xf>
    <xf numFmtId="49" fontId="20" fillId="0" borderId="20" xfId="51" applyNumberFormat="1" applyFont="1" applyBorder="1" applyProtection="1">
      <alignment horizontal="center" vertical="center" shrinkToFit="1"/>
    </xf>
    <xf numFmtId="0" fontId="21" fillId="0" borderId="13" xfId="36" applyNumberFormat="1" applyFont="1" applyBorder="1" applyProtection="1">
      <alignment horizontal="left" wrapText="1"/>
    </xf>
    <xf numFmtId="49" fontId="21" fillId="0" borderId="13" xfId="38" applyNumberFormat="1" applyFont="1" applyBorder="1" applyProtection="1">
      <alignment horizontal="center"/>
    </xf>
    <xf numFmtId="4" fontId="21" fillId="0" borderId="13" xfId="39" applyNumberFormat="1" applyFont="1" applyBorder="1" applyProtection="1">
      <alignment horizontal="right" shrinkToFit="1"/>
    </xf>
    <xf numFmtId="0" fontId="20" fillId="0" borderId="13" xfId="59" applyNumberFormat="1" applyFont="1" applyBorder="1" applyProtection="1">
      <alignment horizontal="left" wrapText="1"/>
    </xf>
    <xf numFmtId="49" fontId="20" fillId="0" borderId="13" xfId="61" applyNumberFormat="1" applyFont="1" applyBorder="1" applyProtection="1">
      <alignment horizontal="center" wrapText="1"/>
    </xf>
    <xf numFmtId="4" fontId="20" fillId="0" borderId="13" xfId="62" applyNumberFormat="1" applyFont="1" applyBorder="1" applyProtection="1">
      <alignment horizontal="right" wrapText="1"/>
    </xf>
    <xf numFmtId="0" fontId="21" fillId="0" borderId="13" xfId="65" applyNumberFormat="1" applyFont="1" applyBorder="1" applyProtection="1">
      <alignment horizontal="left" wrapText="1"/>
    </xf>
    <xf numFmtId="49" fontId="21" fillId="0" borderId="13" xfId="84" applyNumberFormat="1" applyFont="1" applyBorder="1" applyProtection="1">
      <alignment horizontal="center" vertical="center"/>
    </xf>
    <xf numFmtId="0" fontId="20" fillId="0" borderId="34" xfId="44" applyNumberFormat="1" applyFont="1" applyBorder="1" applyAlignment="1" applyProtection="1">
      <alignment horizontal="center" wrapText="1"/>
    </xf>
    <xf numFmtId="4" fontId="20" fillId="0" borderId="13" xfId="39" applyNumberFormat="1" applyFont="1" applyBorder="1" applyProtection="1">
      <alignment horizontal="right" shrinkToFit="1"/>
    </xf>
    <xf numFmtId="0" fontId="20" fillId="2" borderId="13" xfId="96" applyNumberFormat="1" applyFont="1" applyBorder="1" applyProtection="1">
      <alignment wrapText="1"/>
    </xf>
    <xf numFmtId="49" fontId="20" fillId="0" borderId="13" xfId="87" applyNumberFormat="1" applyFont="1" applyBorder="1" applyProtection="1">
      <alignment horizontal="center" vertical="center"/>
    </xf>
    <xf numFmtId="0" fontId="20" fillId="0" borderId="13" xfId="94" applyNumberFormat="1" applyFont="1" applyBorder="1" applyProtection="1">
      <alignment wrapText="1"/>
    </xf>
    <xf numFmtId="4" fontId="20" fillId="0" borderId="13" xfId="91" applyNumberFormat="1" applyFont="1" applyBorder="1" applyProtection="1">
      <alignment horizontal="right" shrinkToFit="1"/>
    </xf>
    <xf numFmtId="49" fontId="20" fillId="0" borderId="13" xfId="99" applyNumberFormat="1" applyFont="1" applyBorder="1" applyProtection="1">
      <alignment horizontal="center" vertical="center" shrinkToFit="1"/>
    </xf>
    <xf numFmtId="0" fontId="20" fillId="0" borderId="13" xfId="90" applyNumberFormat="1" applyFont="1" applyBorder="1" applyProtection="1">
      <alignment horizontal="left" wrapText="1"/>
    </xf>
    <xf numFmtId="166" fontId="2" fillId="0" borderId="1" xfId="28" applyNumberFormat="1" applyBorder="1" applyAlignment="1" applyProtection="1">
      <alignment horizontal="center" vertical="center" wrapText="1"/>
    </xf>
    <xf numFmtId="166" fontId="20" fillId="0" borderId="1" xfId="28" applyNumberFormat="1" applyFont="1" applyBorder="1" applyAlignment="1" applyProtection="1">
      <alignment horizontal="right" wrapText="1"/>
    </xf>
    <xf numFmtId="166" fontId="20" fillId="0" borderId="34" xfId="35" applyNumberFormat="1" applyFont="1" applyBorder="1" applyProtection="1">
      <alignment horizontal="center" vertical="center"/>
    </xf>
    <xf numFmtId="166" fontId="21" fillId="0" borderId="34" xfId="39" applyNumberFormat="1" applyFont="1" applyBorder="1" applyAlignment="1" applyProtection="1">
      <alignment shrinkToFit="1"/>
    </xf>
    <xf numFmtId="166" fontId="20" fillId="0" borderId="34" xfId="39" applyNumberFormat="1" applyFont="1" applyBorder="1" applyAlignment="1" applyProtection="1">
      <alignment shrinkToFit="1"/>
    </xf>
    <xf numFmtId="166" fontId="22" fillId="0" borderId="34" xfId="39" applyNumberFormat="1" applyFont="1" applyBorder="1" applyAlignment="1" applyProtection="1">
      <alignment shrinkToFit="1"/>
    </xf>
    <xf numFmtId="166" fontId="22" fillId="0" borderId="34" xfId="0" applyNumberFormat="1" applyFont="1" applyBorder="1" applyAlignment="1" applyProtection="1">
      <alignment horizontal="center"/>
      <protection locked="0"/>
    </xf>
    <xf numFmtId="166" fontId="22" fillId="0" borderId="0" xfId="0" applyNumberFormat="1" applyFont="1" applyProtection="1">
      <protection locked="0"/>
    </xf>
    <xf numFmtId="166" fontId="20" fillId="0" borderId="20" xfId="51" applyNumberFormat="1" applyFont="1" applyBorder="1" applyProtection="1">
      <alignment horizontal="center" vertical="center" shrinkToFit="1"/>
    </xf>
    <xf numFmtId="166" fontId="21" fillId="0" borderId="13" xfId="54" applyNumberFormat="1" applyFont="1" applyBorder="1" applyProtection="1">
      <alignment horizontal="right" shrinkToFit="1"/>
    </xf>
    <xf numFmtId="166" fontId="20" fillId="0" borderId="13" xfId="54" applyNumberFormat="1" applyFont="1" applyBorder="1" applyProtection="1">
      <alignment horizontal="right" shrinkToFit="1"/>
    </xf>
    <xf numFmtId="166" fontId="21" fillId="0" borderId="13" xfId="62" applyNumberFormat="1" applyFont="1" applyBorder="1" applyProtection="1">
      <alignment horizontal="right" wrapText="1"/>
    </xf>
    <xf numFmtId="166" fontId="21" fillId="0" borderId="13" xfId="63" applyNumberFormat="1" applyFont="1" applyBorder="1" applyProtection="1">
      <alignment horizontal="right" wrapText="1"/>
    </xf>
    <xf numFmtId="166" fontId="20" fillId="0" borderId="13" xfId="63" applyNumberFormat="1" applyFont="1" applyBorder="1" applyProtection="1">
      <alignment horizontal="right" wrapText="1"/>
    </xf>
    <xf numFmtId="166" fontId="15" fillId="0" borderId="13" xfId="54" applyNumberFormat="1" applyFont="1" applyBorder="1" applyAlignment="1" applyProtection="1">
      <alignment horizontal="center" shrinkToFit="1"/>
    </xf>
    <xf numFmtId="166" fontId="3" fillId="0" borderId="13" xfId="54" applyNumberFormat="1" applyBorder="1" applyProtection="1">
      <alignment horizontal="right" shrinkToFit="1"/>
    </xf>
    <xf numFmtId="166" fontId="0" fillId="0" borderId="0" xfId="0" applyNumberFormat="1" applyProtection="1">
      <protection locked="0"/>
    </xf>
    <xf numFmtId="0" fontId="20" fillId="0" borderId="34" xfId="36" applyNumberFormat="1" applyFont="1" applyBorder="1" applyProtection="1">
      <alignment horizontal="left" wrapText="1"/>
    </xf>
    <xf numFmtId="49" fontId="20" fillId="0" borderId="34" xfId="38" applyNumberFormat="1" applyFont="1" applyBorder="1" applyProtection="1">
      <alignment horizontal="center"/>
    </xf>
    <xf numFmtId="4" fontId="20" fillId="0" borderId="34" xfId="39" applyNumberFormat="1" applyFont="1" applyBorder="1" applyAlignment="1" applyProtection="1">
      <alignment shrinkToFit="1"/>
    </xf>
    <xf numFmtId="2" fontId="22" fillId="0" borderId="34" xfId="0" applyNumberFormat="1" applyFont="1" applyBorder="1" applyAlignment="1" applyProtection="1">
      <protection locked="0"/>
    </xf>
    <xf numFmtId="4" fontId="22" fillId="0" borderId="34" xfId="0" applyNumberFormat="1" applyFont="1" applyBorder="1" applyAlignment="1" applyProtection="1">
      <protection locked="0"/>
    </xf>
    <xf numFmtId="166" fontId="22" fillId="0" borderId="34" xfId="0" applyNumberFormat="1" applyFont="1" applyBorder="1" applyAlignment="1" applyProtection="1">
      <protection locked="0"/>
    </xf>
    <xf numFmtId="0" fontId="21" fillId="0" borderId="1" xfId="28" applyNumberFormat="1" applyFont="1" applyBorder="1" applyAlignment="1" applyProtection="1">
      <alignment horizontal="center" wrapText="1"/>
    </xf>
    <xf numFmtId="0" fontId="16" fillId="0" borderId="1" xfId="0" applyFont="1" applyBorder="1" applyAlignment="1">
      <alignment horizontal="center" wrapText="1"/>
    </xf>
    <xf numFmtId="0" fontId="19" fillId="0" borderId="1" xfId="28" applyNumberFormat="1" applyFont="1" applyBorder="1" applyAlignment="1" applyProtection="1">
      <alignment horizontal="center" vertical="center" wrapText="1"/>
    </xf>
    <xf numFmtId="0" fontId="20" fillId="0" borderId="34" xfId="29" applyNumberFormat="1" applyFont="1" applyBorder="1" applyProtection="1">
      <alignment horizontal="center" vertical="top" wrapText="1"/>
    </xf>
    <xf numFmtId="0" fontId="20" fillId="0" borderId="34" xfId="29" applyFont="1" applyBorder="1">
      <alignment horizontal="center" vertical="top" wrapText="1"/>
    </xf>
    <xf numFmtId="49" fontId="20" fillId="0" borderId="34" xfId="30" applyNumberFormat="1" applyFont="1" applyBorder="1" applyProtection="1">
      <alignment horizontal="center" vertical="top" wrapText="1"/>
    </xf>
    <xf numFmtId="49" fontId="20" fillId="0" borderId="34" xfId="30" applyFont="1" applyBorder="1">
      <alignment horizontal="center" vertical="top" wrapText="1"/>
    </xf>
    <xf numFmtId="166" fontId="20" fillId="0" borderId="34" xfId="29" applyNumberFormat="1" applyFont="1" applyBorder="1" applyProtection="1">
      <alignment horizontal="center" vertical="top" wrapText="1"/>
    </xf>
    <xf numFmtId="166" fontId="20" fillId="0" borderId="34" xfId="29" applyNumberFormat="1" applyFont="1" applyBorder="1">
      <alignment horizontal="center" vertical="top" wrapText="1"/>
    </xf>
    <xf numFmtId="0" fontId="20" fillId="0" borderId="13" xfId="29" applyNumberFormat="1" applyFont="1" applyProtection="1">
      <alignment horizontal="center" vertical="top" wrapText="1"/>
    </xf>
    <xf numFmtId="0" fontId="20" fillId="0" borderId="13" xfId="29" applyFont="1">
      <alignment horizontal="center" vertical="top" wrapText="1"/>
    </xf>
    <xf numFmtId="49" fontId="20" fillId="0" borderId="13" xfId="30" applyNumberFormat="1" applyFont="1" applyProtection="1">
      <alignment horizontal="center" vertical="top" wrapText="1"/>
    </xf>
    <xf numFmtId="49" fontId="20" fillId="0" borderId="13" xfId="30" applyFont="1">
      <alignment horizontal="center" vertical="top" wrapText="1"/>
    </xf>
    <xf numFmtId="166" fontId="20" fillId="0" borderId="13" xfId="29" applyNumberFormat="1" applyFont="1" applyProtection="1">
      <alignment horizontal="center" vertical="top" wrapText="1"/>
    </xf>
    <xf numFmtId="166" fontId="20" fillId="0" borderId="13" xfId="29" applyNumberFormat="1" applyFont="1">
      <alignment horizontal="center" vertical="top" wrapText="1"/>
    </xf>
  </cellXfs>
  <cellStyles count="142">
    <cellStyle name="br" xfId="137"/>
    <cellStyle name="col" xfId="136"/>
    <cellStyle name="st140" xfId="133"/>
    <cellStyle name="style0" xfId="138"/>
    <cellStyle name="td" xfId="139"/>
    <cellStyle name="tr" xfId="135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6"/>
    <cellStyle name="xl124" xfId="114"/>
    <cellStyle name="xl125" xfId="116"/>
    <cellStyle name="xl126" xfId="120"/>
    <cellStyle name="xl127" xfId="129"/>
    <cellStyle name="xl128" xfId="132"/>
    <cellStyle name="xl129" xfId="134"/>
    <cellStyle name="xl130" xfId="101"/>
    <cellStyle name="xl131" xfId="107"/>
    <cellStyle name="xl132" xfId="112"/>
    <cellStyle name="xl133" xfId="115"/>
    <cellStyle name="xl134" xfId="117"/>
    <cellStyle name="xl135" xfId="121"/>
    <cellStyle name="xl136" xfId="113"/>
    <cellStyle name="xl137" xfId="123"/>
    <cellStyle name="xl138" xfId="125"/>
    <cellStyle name="xl139" xfId="127"/>
    <cellStyle name="xl140" xfId="128"/>
    <cellStyle name="xl141" xfId="130"/>
    <cellStyle name="xl142" xfId="102"/>
    <cellStyle name="xl143" xfId="108"/>
    <cellStyle name="xl144" xfId="118"/>
    <cellStyle name="xl145" xfId="124"/>
    <cellStyle name="xl146" xfId="126"/>
    <cellStyle name="xl147" xfId="103"/>
    <cellStyle name="xl148" xfId="109"/>
    <cellStyle name="xl149" xfId="119"/>
    <cellStyle name="xl150" xfId="104"/>
    <cellStyle name="xl151" xfId="110"/>
    <cellStyle name="xl152" xfId="105"/>
    <cellStyle name="xl153" xfId="111"/>
    <cellStyle name="xl154" xfId="122"/>
    <cellStyle name="xl155" xfId="141"/>
    <cellStyle name="xl21" xfId="140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31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4"/>
  <sheetViews>
    <sheetView tabSelected="1" topLeftCell="A77" zoomScaleNormal="100" zoomScaleSheetLayoutView="100" workbookViewId="0">
      <selection activeCell="E96" sqref="E96"/>
    </sheetView>
  </sheetViews>
  <sheetFormatPr defaultColWidth="9.109375" defaultRowHeight="14.4" x14ac:dyDescent="0.3"/>
  <cols>
    <col min="1" max="1" width="50.6640625" style="1" customWidth="1"/>
    <col min="2" max="2" width="22.33203125" style="1" customWidth="1"/>
    <col min="3" max="3" width="15.5546875" style="1" customWidth="1"/>
    <col min="4" max="4" width="14.33203125" style="1" customWidth="1"/>
    <col min="5" max="5" width="14.44140625" style="84" customWidth="1"/>
    <col min="6" max="16384" width="9.109375" style="1"/>
  </cols>
  <sheetData>
    <row r="1" spans="1:6" ht="42.6" customHeight="1" x14ac:dyDescent="0.3">
      <c r="A1" s="2"/>
      <c r="B1" s="2"/>
      <c r="C1" s="2"/>
      <c r="D1" s="92"/>
      <c r="E1" s="92"/>
      <c r="F1" s="6"/>
    </row>
    <row r="2" spans="1:6" ht="47.4" customHeight="1" x14ac:dyDescent="0.3">
      <c r="A2" s="93" t="s">
        <v>156</v>
      </c>
      <c r="B2" s="93"/>
      <c r="C2" s="93"/>
      <c r="D2" s="93"/>
      <c r="E2" s="93"/>
      <c r="F2" s="19"/>
    </row>
    <row r="3" spans="1:6" ht="13.8" customHeight="1" x14ac:dyDescent="0.3">
      <c r="A3" s="17"/>
      <c r="B3" s="17"/>
      <c r="C3" s="17"/>
      <c r="D3" s="17"/>
      <c r="E3" s="68"/>
      <c r="F3" s="19"/>
    </row>
    <row r="4" spans="1:6" ht="16.2" customHeight="1" x14ac:dyDescent="0.3">
      <c r="A4" s="17"/>
      <c r="B4" s="18" t="s">
        <v>153</v>
      </c>
      <c r="C4" s="17"/>
      <c r="D4" s="17"/>
      <c r="E4" s="68"/>
      <c r="F4" s="19"/>
    </row>
    <row r="5" spans="1:6" ht="15" customHeight="1" x14ac:dyDescent="0.3">
      <c r="A5" s="16"/>
      <c r="B5" s="16"/>
      <c r="C5" s="16"/>
      <c r="D5" s="16"/>
      <c r="E5" s="69" t="s">
        <v>95</v>
      </c>
      <c r="F5" s="19"/>
    </row>
    <row r="6" spans="1:6" ht="12.9" customHeight="1" x14ac:dyDescent="0.3">
      <c r="A6" s="94" t="s">
        <v>0</v>
      </c>
      <c r="B6" s="94" t="s">
        <v>1</v>
      </c>
      <c r="C6" s="96" t="s">
        <v>2</v>
      </c>
      <c r="D6" s="96" t="s">
        <v>3</v>
      </c>
      <c r="E6" s="98" t="s">
        <v>157</v>
      </c>
      <c r="F6" s="29"/>
    </row>
    <row r="7" spans="1:6" ht="12" customHeight="1" x14ac:dyDescent="0.3">
      <c r="A7" s="95"/>
      <c r="B7" s="95"/>
      <c r="C7" s="97"/>
      <c r="D7" s="97"/>
      <c r="E7" s="99"/>
      <c r="F7" s="30"/>
    </row>
    <row r="8" spans="1:6" ht="14.25" customHeight="1" x14ac:dyDescent="0.3">
      <c r="A8" s="95"/>
      <c r="B8" s="95"/>
      <c r="C8" s="97"/>
      <c r="D8" s="97"/>
      <c r="E8" s="99"/>
      <c r="F8" s="30"/>
    </row>
    <row r="9" spans="1:6" ht="14.25" customHeight="1" x14ac:dyDescent="0.3">
      <c r="A9" s="31">
        <v>1</v>
      </c>
      <c r="B9" s="32">
        <v>2</v>
      </c>
      <c r="C9" s="33" t="s">
        <v>144</v>
      </c>
      <c r="D9" s="33" t="s">
        <v>4</v>
      </c>
      <c r="E9" s="70" t="s">
        <v>5</v>
      </c>
      <c r="F9" s="30"/>
    </row>
    <row r="10" spans="1:6" ht="17.25" customHeight="1" x14ac:dyDescent="0.3">
      <c r="A10" s="20" t="s">
        <v>6</v>
      </c>
      <c r="B10" s="21"/>
      <c r="C10" s="22">
        <f>C11+C30+C38+C16</f>
        <v>4791217.58</v>
      </c>
      <c r="D10" s="22">
        <f>D11+D30+D38+D16</f>
        <v>4857860.58</v>
      </c>
      <c r="E10" s="71">
        <f>D10/C10*100</f>
        <v>101.39094079714074</v>
      </c>
      <c r="F10" s="30"/>
    </row>
    <row r="11" spans="1:6" ht="17.25" customHeight="1" x14ac:dyDescent="0.3">
      <c r="A11" s="85" t="s">
        <v>94</v>
      </c>
      <c r="B11" s="86" t="s">
        <v>40</v>
      </c>
      <c r="C11" s="87">
        <f>C12+C22</f>
        <v>347580</v>
      </c>
      <c r="D11" s="87">
        <f>D12+D22</f>
        <v>412912.62</v>
      </c>
      <c r="E11" s="72">
        <f>D11/C11*100</f>
        <v>118.79642672190576</v>
      </c>
      <c r="F11" s="30"/>
    </row>
    <row r="12" spans="1:6" ht="15" customHeight="1" x14ac:dyDescent="0.3">
      <c r="A12" s="60" t="s">
        <v>14</v>
      </c>
      <c r="B12" s="34" t="s">
        <v>41</v>
      </c>
      <c r="C12" s="36">
        <f>C13</f>
        <v>61580</v>
      </c>
      <c r="D12" s="36">
        <f>D13</f>
        <v>65554.820000000007</v>
      </c>
      <c r="E12" s="72">
        <f t="shared" ref="E12:E49" si="0">D12/C12*100</f>
        <v>106.45472556024684</v>
      </c>
      <c r="F12" s="30"/>
    </row>
    <row r="13" spans="1:6" ht="15" hidden="1" customHeight="1" x14ac:dyDescent="0.3">
      <c r="A13" s="60" t="s">
        <v>98</v>
      </c>
      <c r="B13" s="34" t="s">
        <v>99</v>
      </c>
      <c r="C13" s="35">
        <v>61580</v>
      </c>
      <c r="D13" s="35">
        <v>65554.820000000007</v>
      </c>
      <c r="E13" s="72">
        <f t="shared" si="0"/>
        <v>106.45472556024684</v>
      </c>
      <c r="F13" s="30"/>
    </row>
    <row r="14" spans="1:6" ht="60.6" hidden="1" customHeight="1" x14ac:dyDescent="0.3">
      <c r="A14" s="60" t="s">
        <v>15</v>
      </c>
      <c r="B14" s="34" t="s">
        <v>42</v>
      </c>
      <c r="C14" s="36">
        <v>60900</v>
      </c>
      <c r="D14" s="36">
        <v>64918.45</v>
      </c>
      <c r="E14" s="72">
        <f t="shared" si="0"/>
        <v>106.59844006568144</v>
      </c>
      <c r="F14" s="30"/>
    </row>
    <row r="15" spans="1:6" ht="36.6" hidden="1" customHeight="1" x14ac:dyDescent="0.3">
      <c r="A15" s="60" t="s">
        <v>16</v>
      </c>
      <c r="B15" s="34" t="s">
        <v>43</v>
      </c>
      <c r="C15" s="36">
        <v>680</v>
      </c>
      <c r="D15" s="36">
        <v>636.37</v>
      </c>
      <c r="E15" s="72">
        <f>D15/C15*100</f>
        <v>93.583823529411774</v>
      </c>
      <c r="F15" s="30"/>
    </row>
    <row r="16" spans="1:6" ht="36.6" customHeight="1" x14ac:dyDescent="0.3">
      <c r="A16" s="40" t="s">
        <v>9</v>
      </c>
      <c r="B16" s="37" t="s">
        <v>44</v>
      </c>
      <c r="C16" s="35">
        <f>C17</f>
        <v>338700</v>
      </c>
      <c r="D16" s="35">
        <f>D17</f>
        <v>378367.6</v>
      </c>
      <c r="E16" s="72">
        <f t="shared" si="0"/>
        <v>111.71172128727487</v>
      </c>
      <c r="F16" s="30"/>
    </row>
    <row r="17" spans="1:8" ht="24" hidden="1" customHeight="1" x14ac:dyDescent="0.3">
      <c r="A17" s="40" t="s">
        <v>10</v>
      </c>
      <c r="B17" s="37" t="s">
        <v>45</v>
      </c>
      <c r="C17" s="38">
        <v>338700</v>
      </c>
      <c r="D17" s="38">
        <v>378367.6</v>
      </c>
      <c r="E17" s="72">
        <f t="shared" si="0"/>
        <v>111.71172128727487</v>
      </c>
      <c r="F17" s="30"/>
    </row>
    <row r="18" spans="1:8" ht="46.95" hidden="1" customHeight="1" x14ac:dyDescent="0.3">
      <c r="A18" s="60" t="s">
        <v>11</v>
      </c>
      <c r="B18" s="34" t="s">
        <v>46</v>
      </c>
      <c r="C18" s="36">
        <v>122800</v>
      </c>
      <c r="D18" s="36">
        <v>172226.56</v>
      </c>
      <c r="E18" s="72">
        <f t="shared" si="0"/>
        <v>140.24964169381107</v>
      </c>
      <c r="F18" s="30"/>
    </row>
    <row r="19" spans="1:8" ht="61.95" hidden="1" customHeight="1" x14ac:dyDescent="0.3">
      <c r="A19" s="60" t="s">
        <v>12</v>
      </c>
      <c r="B19" s="34" t="s">
        <v>47</v>
      </c>
      <c r="C19" s="36">
        <v>900</v>
      </c>
      <c r="D19" s="36">
        <v>1265.9000000000001</v>
      </c>
      <c r="E19" s="72">
        <f t="shared" si="0"/>
        <v>140.65555555555557</v>
      </c>
      <c r="F19" s="30"/>
    </row>
    <row r="20" spans="1:8" ht="46.95" hidden="1" customHeight="1" x14ac:dyDescent="0.3">
      <c r="A20" s="60" t="s">
        <v>13</v>
      </c>
      <c r="B20" s="34" t="s">
        <v>48</v>
      </c>
      <c r="C20" s="36">
        <v>237800</v>
      </c>
      <c r="D20" s="36">
        <v>230095.28</v>
      </c>
      <c r="E20" s="72">
        <f t="shared" si="0"/>
        <v>96.76</v>
      </c>
      <c r="F20" s="30"/>
    </row>
    <row r="21" spans="1:8" ht="46.2" hidden="1" customHeight="1" x14ac:dyDescent="0.3">
      <c r="A21" s="39" t="s">
        <v>100</v>
      </c>
      <c r="B21" s="34" t="s">
        <v>101</v>
      </c>
      <c r="C21" s="36">
        <v>-22800</v>
      </c>
      <c r="D21" s="36">
        <v>-25220.14</v>
      </c>
      <c r="E21" s="72">
        <v>0</v>
      </c>
      <c r="F21" s="30"/>
    </row>
    <row r="22" spans="1:8" ht="15" customHeight="1" x14ac:dyDescent="0.3">
      <c r="A22" s="60" t="s">
        <v>17</v>
      </c>
      <c r="B22" s="34" t="s">
        <v>49</v>
      </c>
      <c r="C22" s="36">
        <f>C23+C25</f>
        <v>286000</v>
      </c>
      <c r="D22" s="36">
        <f>D23+D25</f>
        <v>347357.8</v>
      </c>
      <c r="E22" s="72">
        <f t="shared" si="0"/>
        <v>121.45377622377622</v>
      </c>
      <c r="F22" s="30"/>
      <c r="H22" s="3"/>
    </row>
    <row r="23" spans="1:8" ht="12.6" hidden="1" customHeight="1" x14ac:dyDescent="0.3">
      <c r="A23" s="60" t="s">
        <v>18</v>
      </c>
      <c r="B23" s="34" t="s">
        <v>50</v>
      </c>
      <c r="C23" s="36">
        <v>69000</v>
      </c>
      <c r="D23" s="36">
        <v>71506.55</v>
      </c>
      <c r="E23" s="72">
        <f t="shared" si="0"/>
        <v>103.6326811594203</v>
      </c>
      <c r="F23" s="30"/>
    </row>
    <row r="24" spans="1:8" ht="36.6" hidden="1" x14ac:dyDescent="0.3">
      <c r="A24" s="60" t="s">
        <v>19</v>
      </c>
      <c r="B24" s="34" t="s">
        <v>51</v>
      </c>
      <c r="C24" s="36">
        <v>69000</v>
      </c>
      <c r="D24" s="36">
        <v>71506.55</v>
      </c>
      <c r="E24" s="72">
        <f t="shared" si="0"/>
        <v>103.6326811594203</v>
      </c>
      <c r="F24" s="30"/>
    </row>
    <row r="25" spans="1:8" hidden="1" x14ac:dyDescent="0.3">
      <c r="A25" s="60" t="s">
        <v>20</v>
      </c>
      <c r="B25" s="34" t="s">
        <v>52</v>
      </c>
      <c r="C25" s="36">
        <v>217000</v>
      </c>
      <c r="D25" s="36">
        <v>275851.25</v>
      </c>
      <c r="E25" s="72">
        <f t="shared" si="0"/>
        <v>127.12039170506912</v>
      </c>
      <c r="F25" s="30"/>
    </row>
    <row r="26" spans="1:8" hidden="1" x14ac:dyDescent="0.3">
      <c r="A26" s="60" t="s">
        <v>21</v>
      </c>
      <c r="B26" s="34" t="s">
        <v>53</v>
      </c>
      <c r="C26" s="36">
        <v>12000</v>
      </c>
      <c r="D26" s="36">
        <v>52290.97</v>
      </c>
      <c r="E26" s="72">
        <f t="shared" si="0"/>
        <v>435.75808333333333</v>
      </c>
      <c r="F26" s="30"/>
    </row>
    <row r="27" spans="1:8" ht="24.6" hidden="1" x14ac:dyDescent="0.3">
      <c r="A27" s="60" t="s">
        <v>22</v>
      </c>
      <c r="B27" s="34" t="s">
        <v>54</v>
      </c>
      <c r="C27" s="36">
        <v>12000</v>
      </c>
      <c r="D27" s="36">
        <v>52290.97</v>
      </c>
      <c r="E27" s="72">
        <f t="shared" si="0"/>
        <v>435.75808333333333</v>
      </c>
      <c r="F27" s="30"/>
    </row>
    <row r="28" spans="1:8" hidden="1" x14ac:dyDescent="0.3">
      <c r="A28" s="60" t="s">
        <v>23</v>
      </c>
      <c r="B28" s="34" t="s">
        <v>55</v>
      </c>
      <c r="C28" s="36">
        <v>205000</v>
      </c>
      <c r="D28" s="36">
        <v>223560.28</v>
      </c>
      <c r="E28" s="72">
        <f t="shared" si="0"/>
        <v>109.05379512195121</v>
      </c>
      <c r="F28" s="30"/>
    </row>
    <row r="29" spans="1:8" ht="25.95" hidden="1" customHeight="1" x14ac:dyDescent="0.3">
      <c r="A29" s="60" t="s">
        <v>24</v>
      </c>
      <c r="B29" s="34" t="s">
        <v>56</v>
      </c>
      <c r="C29" s="36">
        <v>205000</v>
      </c>
      <c r="D29" s="36">
        <v>223560.28</v>
      </c>
      <c r="E29" s="72">
        <f t="shared" si="0"/>
        <v>109.05379512195121</v>
      </c>
      <c r="F29" s="30"/>
    </row>
    <row r="30" spans="1:8" ht="18" customHeight="1" x14ac:dyDescent="0.3">
      <c r="A30" s="60" t="s">
        <v>8</v>
      </c>
      <c r="B30" s="34" t="s">
        <v>102</v>
      </c>
      <c r="C30" s="36">
        <f>C31</f>
        <v>3309991.52</v>
      </c>
      <c r="D30" s="36">
        <f>D31</f>
        <v>3309991.52</v>
      </c>
      <c r="E30" s="72">
        <f t="shared" si="0"/>
        <v>100</v>
      </c>
      <c r="F30" s="30"/>
    </row>
    <row r="31" spans="1:8" ht="39.6" customHeight="1" x14ac:dyDescent="0.3">
      <c r="A31" s="39" t="s">
        <v>103</v>
      </c>
      <c r="B31" s="34" t="s">
        <v>104</v>
      </c>
      <c r="C31" s="36">
        <f>C32+C35</f>
        <v>3309991.52</v>
      </c>
      <c r="D31" s="36">
        <f>D32+D35</f>
        <v>3309991.52</v>
      </c>
      <c r="E31" s="72">
        <f t="shared" si="0"/>
        <v>100</v>
      </c>
      <c r="F31" s="30"/>
    </row>
    <row r="32" spans="1:8" ht="19.95" hidden="1" customHeight="1" x14ac:dyDescent="0.3">
      <c r="A32" s="39" t="s">
        <v>107</v>
      </c>
      <c r="B32" s="34" t="s">
        <v>108</v>
      </c>
      <c r="C32" s="36">
        <v>827900</v>
      </c>
      <c r="D32" s="36">
        <v>827900</v>
      </c>
      <c r="E32" s="72">
        <f t="shared" si="0"/>
        <v>100</v>
      </c>
      <c r="F32" s="30"/>
    </row>
    <row r="33" spans="1:6" ht="15" hidden="1" customHeight="1" x14ac:dyDescent="0.3">
      <c r="A33" s="39" t="s">
        <v>109</v>
      </c>
      <c r="B33" s="34" t="s">
        <v>112</v>
      </c>
      <c r="C33" s="36">
        <v>827900</v>
      </c>
      <c r="D33" s="36">
        <v>827900</v>
      </c>
      <c r="E33" s="72">
        <f t="shared" si="0"/>
        <v>100</v>
      </c>
      <c r="F33" s="30"/>
    </row>
    <row r="34" spans="1:6" ht="25.95" hidden="1" customHeight="1" x14ac:dyDescent="0.3">
      <c r="A34" s="39" t="s">
        <v>111</v>
      </c>
      <c r="B34" s="34" t="s">
        <v>110</v>
      </c>
      <c r="C34" s="36">
        <v>827900</v>
      </c>
      <c r="D34" s="36">
        <v>827900</v>
      </c>
      <c r="E34" s="72">
        <f t="shared" si="0"/>
        <v>100</v>
      </c>
      <c r="F34" s="30"/>
    </row>
    <row r="35" spans="1:6" ht="19.95" hidden="1" customHeight="1" x14ac:dyDescent="0.3">
      <c r="A35" s="39" t="s">
        <v>113</v>
      </c>
      <c r="B35" s="34" t="s">
        <v>114</v>
      </c>
      <c r="C35" s="36">
        <v>2482091.52</v>
      </c>
      <c r="D35" s="36">
        <v>2482091.52</v>
      </c>
      <c r="E35" s="72">
        <f t="shared" si="0"/>
        <v>100</v>
      </c>
      <c r="F35" s="30"/>
    </row>
    <row r="36" spans="1:6" ht="14.4" hidden="1" customHeight="1" x14ac:dyDescent="0.3">
      <c r="A36" s="39" t="s">
        <v>146</v>
      </c>
      <c r="B36" s="34" t="s">
        <v>115</v>
      </c>
      <c r="C36" s="36">
        <v>2482091.52</v>
      </c>
      <c r="D36" s="36">
        <v>2482091.52</v>
      </c>
      <c r="E36" s="72">
        <f t="shared" si="0"/>
        <v>100</v>
      </c>
      <c r="F36" s="30"/>
    </row>
    <row r="37" spans="1:6" ht="31.2" hidden="1" customHeight="1" x14ac:dyDescent="0.3">
      <c r="A37" s="39" t="s">
        <v>147</v>
      </c>
      <c r="B37" s="34" t="s">
        <v>116</v>
      </c>
      <c r="C37" s="36">
        <v>2482091.52</v>
      </c>
      <c r="D37" s="36">
        <v>2482091.52</v>
      </c>
      <c r="E37" s="72">
        <f t="shared" si="0"/>
        <v>100</v>
      </c>
      <c r="F37" s="30"/>
    </row>
    <row r="38" spans="1:6" ht="17.399999999999999" customHeight="1" x14ac:dyDescent="0.3">
      <c r="A38" s="60" t="s">
        <v>117</v>
      </c>
      <c r="B38" s="34" t="s">
        <v>129</v>
      </c>
      <c r="C38" s="36">
        <f>C39+C48+C50+C45</f>
        <v>794946.06</v>
      </c>
      <c r="D38" s="36">
        <f>D39+D48+D50+D45</f>
        <v>756588.84000000008</v>
      </c>
      <c r="E38" s="72">
        <f>D38/C38*100</f>
        <v>95.174865071977337</v>
      </c>
      <c r="F38" s="30"/>
    </row>
    <row r="39" spans="1:6" ht="43.2" customHeight="1" x14ac:dyDescent="0.3">
      <c r="A39" s="60" t="s">
        <v>118</v>
      </c>
      <c r="B39" s="34" t="s">
        <v>130</v>
      </c>
      <c r="C39" s="36">
        <f>C40+C41+C42+C43+C44</f>
        <v>718946.06</v>
      </c>
      <c r="D39" s="36">
        <f>D40+D41+D42+D43+D44</f>
        <v>718905.16</v>
      </c>
      <c r="E39" s="72">
        <f t="shared" si="0"/>
        <v>99.99431111702593</v>
      </c>
      <c r="F39" s="30"/>
    </row>
    <row r="40" spans="1:6" ht="24" hidden="1" customHeight="1" x14ac:dyDescent="0.3">
      <c r="A40" s="60" t="s">
        <v>148</v>
      </c>
      <c r="B40" s="34" t="s">
        <v>131</v>
      </c>
      <c r="C40" s="36">
        <v>196031.06</v>
      </c>
      <c r="D40" s="36">
        <v>196031.06</v>
      </c>
      <c r="E40" s="72">
        <f t="shared" si="0"/>
        <v>100</v>
      </c>
      <c r="F40" s="30"/>
    </row>
    <row r="41" spans="1:6" ht="46.95" hidden="1" customHeight="1" x14ac:dyDescent="0.3">
      <c r="A41" s="60" t="s">
        <v>105</v>
      </c>
      <c r="B41" s="34" t="s">
        <v>132</v>
      </c>
      <c r="C41" s="36">
        <v>73900</v>
      </c>
      <c r="D41" s="36">
        <v>73900</v>
      </c>
      <c r="E41" s="72">
        <f t="shared" si="0"/>
        <v>100</v>
      </c>
      <c r="F41" s="30"/>
    </row>
    <row r="42" spans="1:6" s="4" customFormat="1" ht="62.4" hidden="1" customHeight="1" x14ac:dyDescent="0.3">
      <c r="A42" s="40" t="s">
        <v>25</v>
      </c>
      <c r="B42" s="37" t="s">
        <v>133</v>
      </c>
      <c r="C42" s="38">
        <v>150</v>
      </c>
      <c r="D42" s="38">
        <v>150</v>
      </c>
      <c r="E42" s="73">
        <f t="shared" si="0"/>
        <v>100</v>
      </c>
      <c r="F42" s="41"/>
    </row>
    <row r="43" spans="1:6" s="4" customFormat="1" ht="62.4" hidden="1" customHeight="1" x14ac:dyDescent="0.3">
      <c r="A43" s="40" t="s">
        <v>149</v>
      </c>
      <c r="B43" s="37" t="s">
        <v>134</v>
      </c>
      <c r="C43" s="38">
        <v>441765</v>
      </c>
      <c r="D43" s="38">
        <v>441765</v>
      </c>
      <c r="E43" s="73">
        <f t="shared" si="0"/>
        <v>100</v>
      </c>
      <c r="F43" s="41"/>
    </row>
    <row r="44" spans="1:6" s="4" customFormat="1" ht="62.4" hidden="1" customHeight="1" x14ac:dyDescent="0.3">
      <c r="A44" s="40" t="s">
        <v>123</v>
      </c>
      <c r="B44" s="37" t="s">
        <v>135</v>
      </c>
      <c r="C44" s="38">
        <v>7100</v>
      </c>
      <c r="D44" s="38">
        <v>7059.1</v>
      </c>
      <c r="E44" s="73">
        <f t="shared" si="0"/>
        <v>99.423943661971833</v>
      </c>
      <c r="F44" s="41"/>
    </row>
    <row r="45" spans="1:6" s="4" customFormat="1" ht="30" customHeight="1" x14ac:dyDescent="0.3">
      <c r="A45" s="40" t="s">
        <v>124</v>
      </c>
      <c r="B45" s="37" t="s">
        <v>136</v>
      </c>
      <c r="C45" s="38">
        <f>C46</f>
        <v>1000</v>
      </c>
      <c r="D45" s="38">
        <f>D46</f>
        <v>705.91</v>
      </c>
      <c r="E45" s="73">
        <f t="shared" si="0"/>
        <v>70.590999999999994</v>
      </c>
      <c r="F45" s="41"/>
    </row>
    <row r="46" spans="1:6" s="4" customFormat="1" ht="21.6" hidden="1" customHeight="1" x14ac:dyDescent="0.3">
      <c r="A46" s="40" t="s">
        <v>150</v>
      </c>
      <c r="B46" s="37" t="s">
        <v>137</v>
      </c>
      <c r="C46" s="38">
        <v>1000</v>
      </c>
      <c r="D46" s="38">
        <v>705.91</v>
      </c>
      <c r="E46" s="73">
        <f t="shared" si="0"/>
        <v>70.590999999999994</v>
      </c>
      <c r="F46" s="41"/>
    </row>
    <row r="47" spans="1:6" s="4" customFormat="1" ht="51.6" hidden="1" customHeight="1" x14ac:dyDescent="0.3">
      <c r="A47" s="40" t="s">
        <v>151</v>
      </c>
      <c r="B47" s="37" t="s">
        <v>138</v>
      </c>
      <c r="C47" s="38">
        <v>1000</v>
      </c>
      <c r="D47" s="38">
        <v>705.91</v>
      </c>
      <c r="E47" s="73">
        <f t="shared" si="0"/>
        <v>70.590999999999994</v>
      </c>
      <c r="F47" s="41"/>
    </row>
    <row r="48" spans="1:6" x14ac:dyDescent="0.3">
      <c r="A48" s="60" t="s">
        <v>106</v>
      </c>
      <c r="B48" s="34" t="s">
        <v>139</v>
      </c>
      <c r="C48" s="36">
        <f>C49</f>
        <v>75000</v>
      </c>
      <c r="D48" s="36">
        <f>D49</f>
        <v>52943.21</v>
      </c>
      <c r="E48" s="72">
        <f t="shared" si="0"/>
        <v>70.590946666666667</v>
      </c>
      <c r="F48" s="30"/>
    </row>
    <row r="49" spans="1:6" ht="37.200000000000003" hidden="1" customHeight="1" x14ac:dyDescent="0.3">
      <c r="A49" s="39" t="s">
        <v>152</v>
      </c>
      <c r="B49" s="34" t="s">
        <v>140</v>
      </c>
      <c r="C49" s="36">
        <v>75000</v>
      </c>
      <c r="D49" s="36">
        <v>52943.21</v>
      </c>
      <c r="E49" s="72">
        <f t="shared" si="0"/>
        <v>70.590946666666667</v>
      </c>
      <c r="F49" s="30"/>
    </row>
    <row r="50" spans="1:6" ht="43.8" customHeight="1" x14ac:dyDescent="0.3">
      <c r="A50" s="43" t="s">
        <v>119</v>
      </c>
      <c r="B50" s="44" t="s">
        <v>141</v>
      </c>
      <c r="C50" s="88">
        <v>0</v>
      </c>
      <c r="D50" s="89">
        <v>-15965.44</v>
      </c>
      <c r="E50" s="90">
        <v>0</v>
      </c>
      <c r="F50" s="42"/>
    </row>
    <row r="51" spans="1:6" ht="36.6" hidden="1" x14ac:dyDescent="0.3">
      <c r="A51" s="43" t="s">
        <v>120</v>
      </c>
      <c r="B51" s="44" t="s">
        <v>142</v>
      </c>
      <c r="C51" s="45">
        <v>0</v>
      </c>
      <c r="D51" s="46">
        <v>-15965.44</v>
      </c>
      <c r="E51" s="74">
        <v>0</v>
      </c>
      <c r="F51" s="47"/>
    </row>
    <row r="52" spans="1:6" ht="36.6" hidden="1" x14ac:dyDescent="0.3">
      <c r="A52" s="43" t="s">
        <v>120</v>
      </c>
      <c r="B52" s="44" t="s">
        <v>143</v>
      </c>
      <c r="C52" s="45">
        <v>0</v>
      </c>
      <c r="D52" s="46">
        <v>-15965.44</v>
      </c>
      <c r="E52" s="74">
        <v>0</v>
      </c>
      <c r="F52" s="47"/>
    </row>
    <row r="53" spans="1:6" x14ac:dyDescent="0.3">
      <c r="A53" s="47"/>
      <c r="B53" s="47"/>
      <c r="C53" s="47"/>
      <c r="D53" s="47"/>
      <c r="E53" s="75"/>
      <c r="F53" s="47"/>
    </row>
    <row r="54" spans="1:6" x14ac:dyDescent="0.3">
      <c r="A54" s="47"/>
      <c r="B54" s="48" t="s">
        <v>154</v>
      </c>
      <c r="C54" s="47"/>
      <c r="D54" s="47"/>
      <c r="E54" s="75"/>
      <c r="F54" s="47"/>
    </row>
    <row r="55" spans="1:6" x14ac:dyDescent="0.3">
      <c r="A55" s="47"/>
      <c r="B55" s="47"/>
      <c r="C55" s="47"/>
      <c r="D55" s="47"/>
      <c r="E55" s="75"/>
      <c r="F55" s="47"/>
    </row>
    <row r="56" spans="1:6" x14ac:dyDescent="0.3">
      <c r="A56" s="100" t="s">
        <v>0</v>
      </c>
      <c r="B56" s="100" t="s">
        <v>65</v>
      </c>
      <c r="C56" s="102" t="s">
        <v>2</v>
      </c>
      <c r="D56" s="102" t="s">
        <v>3</v>
      </c>
      <c r="E56" s="104" t="s">
        <v>157</v>
      </c>
      <c r="F56" s="47"/>
    </row>
    <row r="57" spans="1:6" ht="22.8" customHeight="1" x14ac:dyDescent="0.3">
      <c r="A57" s="101"/>
      <c r="B57" s="101"/>
      <c r="C57" s="103"/>
      <c r="D57" s="103"/>
      <c r="E57" s="105"/>
      <c r="F57" s="47"/>
    </row>
    <row r="58" spans="1:6" x14ac:dyDescent="0.3">
      <c r="A58" s="49">
        <v>1</v>
      </c>
      <c r="B58" s="50">
        <v>2</v>
      </c>
      <c r="C58" s="51" t="s">
        <v>144</v>
      </c>
      <c r="D58" s="51" t="s">
        <v>4</v>
      </c>
      <c r="E58" s="76" t="s">
        <v>5</v>
      </c>
      <c r="F58" s="47"/>
    </row>
    <row r="59" spans="1:6" x14ac:dyDescent="0.3">
      <c r="A59" s="52" t="s">
        <v>26</v>
      </c>
      <c r="B59" s="53" t="s">
        <v>7</v>
      </c>
      <c r="C59" s="54">
        <f>C60+C65+C67+C69+C71+C76+C74</f>
        <v>5714614.6699999999</v>
      </c>
      <c r="D59" s="54">
        <f>D60+D65+D67+D69+D71+D76+D74</f>
        <v>4677376.5399999991</v>
      </c>
      <c r="E59" s="77">
        <f>D59/C59*100</f>
        <v>81.849377606416979</v>
      </c>
      <c r="F59" s="47"/>
    </row>
    <row r="60" spans="1:6" x14ac:dyDescent="0.3">
      <c r="A60" s="23" t="s">
        <v>66</v>
      </c>
      <c r="B60" s="24" t="s">
        <v>67</v>
      </c>
      <c r="C60" s="25">
        <f>C61+C62+C64+C63</f>
        <v>1758328.53</v>
      </c>
      <c r="D60" s="25">
        <f>D61+D62+D64+D63</f>
        <v>1626847.24</v>
      </c>
      <c r="E60" s="77">
        <f t="shared" ref="E60:E67" si="1">D60/C60*100</f>
        <v>92.522370663006868</v>
      </c>
      <c r="F60" s="47"/>
    </row>
    <row r="61" spans="1:6" x14ac:dyDescent="0.3">
      <c r="A61" s="55" t="s">
        <v>27</v>
      </c>
      <c r="B61" s="56" t="s">
        <v>68</v>
      </c>
      <c r="C61" s="57">
        <v>733863.68</v>
      </c>
      <c r="D61" s="57">
        <v>682144.1</v>
      </c>
      <c r="E61" s="78">
        <f t="shared" si="1"/>
        <v>92.95242680493466</v>
      </c>
      <c r="F61" s="47"/>
    </row>
    <row r="62" spans="1:6" ht="36.6" x14ac:dyDescent="0.3">
      <c r="A62" s="55" t="s">
        <v>28</v>
      </c>
      <c r="B62" s="56" t="s">
        <v>69</v>
      </c>
      <c r="C62" s="57">
        <v>1014314.85</v>
      </c>
      <c r="D62" s="57">
        <v>944703.14</v>
      </c>
      <c r="E62" s="78">
        <f t="shared" si="1"/>
        <v>93.137070802029569</v>
      </c>
      <c r="F62" s="47"/>
    </row>
    <row r="63" spans="1:6" x14ac:dyDescent="0.3">
      <c r="A63" s="55" t="s">
        <v>122</v>
      </c>
      <c r="B63" s="56" t="s">
        <v>121</v>
      </c>
      <c r="C63" s="57">
        <v>10000</v>
      </c>
      <c r="D63" s="57">
        <v>0</v>
      </c>
      <c r="E63" s="78">
        <f t="shared" si="1"/>
        <v>0</v>
      </c>
      <c r="F63" s="47"/>
    </row>
    <row r="64" spans="1:6" x14ac:dyDescent="0.3">
      <c r="A64" s="55" t="s">
        <v>70</v>
      </c>
      <c r="B64" s="56" t="s">
        <v>71</v>
      </c>
      <c r="C64" s="57">
        <v>150</v>
      </c>
      <c r="D64" s="57">
        <v>0</v>
      </c>
      <c r="E64" s="78">
        <f t="shared" si="1"/>
        <v>0</v>
      </c>
      <c r="F64" s="47"/>
    </row>
    <row r="65" spans="1:6" x14ac:dyDescent="0.3">
      <c r="A65" s="26" t="s">
        <v>72</v>
      </c>
      <c r="B65" s="27" t="s">
        <v>73</v>
      </c>
      <c r="C65" s="28">
        <f>C66</f>
        <v>73900</v>
      </c>
      <c r="D65" s="28">
        <f>D66</f>
        <v>73900</v>
      </c>
      <c r="E65" s="79">
        <f>E66</f>
        <v>100</v>
      </c>
      <c r="F65" s="47"/>
    </row>
    <row r="66" spans="1:6" x14ac:dyDescent="0.3">
      <c r="A66" s="55" t="s">
        <v>74</v>
      </c>
      <c r="B66" s="56" t="s">
        <v>75</v>
      </c>
      <c r="C66" s="57">
        <v>73900</v>
      </c>
      <c r="D66" s="57">
        <v>73900</v>
      </c>
      <c r="E66" s="78">
        <f t="shared" si="1"/>
        <v>100</v>
      </c>
      <c r="F66" s="47"/>
    </row>
    <row r="67" spans="1:6" ht="24" x14ac:dyDescent="0.3">
      <c r="A67" s="26" t="s">
        <v>77</v>
      </c>
      <c r="B67" s="27" t="s">
        <v>76</v>
      </c>
      <c r="C67" s="28">
        <f>C68</f>
        <v>141562.23000000001</v>
      </c>
      <c r="D67" s="28">
        <f>D68</f>
        <v>133842.34</v>
      </c>
      <c r="E67" s="77">
        <f t="shared" si="1"/>
        <v>94.546645669540524</v>
      </c>
      <c r="F67" s="47"/>
    </row>
    <row r="68" spans="1:6" x14ac:dyDescent="0.3">
      <c r="A68" s="55" t="s">
        <v>78</v>
      </c>
      <c r="B68" s="56" t="s">
        <v>79</v>
      </c>
      <c r="C68" s="57">
        <v>141562.23000000001</v>
      </c>
      <c r="D68" s="57">
        <v>133842.34</v>
      </c>
      <c r="E68" s="78">
        <f>D68/C68*100</f>
        <v>94.546645669540524</v>
      </c>
      <c r="F68" s="47"/>
    </row>
    <row r="69" spans="1:6" x14ac:dyDescent="0.3">
      <c r="A69" s="26" t="s">
        <v>80</v>
      </c>
      <c r="B69" s="27" t="s">
        <v>81</v>
      </c>
      <c r="C69" s="28">
        <f>C70</f>
        <v>1094041.1000000001</v>
      </c>
      <c r="D69" s="28">
        <f>D70</f>
        <v>639111.26</v>
      </c>
      <c r="E69" s="80">
        <f t="shared" ref="E69:E77" si="2">D69/C69*100</f>
        <v>58.417481756398359</v>
      </c>
      <c r="F69" s="47"/>
    </row>
    <row r="70" spans="1:6" x14ac:dyDescent="0.3">
      <c r="A70" s="55" t="s">
        <v>82</v>
      </c>
      <c r="B70" s="56" t="s">
        <v>83</v>
      </c>
      <c r="C70" s="57">
        <v>1094041.1000000001</v>
      </c>
      <c r="D70" s="57">
        <v>639111.26</v>
      </c>
      <c r="E70" s="81">
        <f t="shared" si="2"/>
        <v>58.417481756398359</v>
      </c>
      <c r="F70" s="47"/>
    </row>
    <row r="71" spans="1:6" x14ac:dyDescent="0.3">
      <c r="A71" s="26" t="s">
        <v>84</v>
      </c>
      <c r="B71" s="27" t="s">
        <v>85</v>
      </c>
      <c r="C71" s="28">
        <f>C72+C73</f>
        <v>1158411.29</v>
      </c>
      <c r="D71" s="28">
        <f>D72+D73</f>
        <v>715304.18</v>
      </c>
      <c r="E71" s="80">
        <f t="shared" si="2"/>
        <v>61.748723115431659</v>
      </c>
      <c r="F71" s="47"/>
    </row>
    <row r="72" spans="1:6" x14ac:dyDescent="0.3">
      <c r="A72" s="55" t="s">
        <v>86</v>
      </c>
      <c r="B72" s="56" t="s">
        <v>88</v>
      </c>
      <c r="C72" s="57">
        <v>252186.09</v>
      </c>
      <c r="D72" s="57">
        <v>101376</v>
      </c>
      <c r="E72" s="81">
        <f t="shared" si="2"/>
        <v>40.198886465149606</v>
      </c>
      <c r="F72" s="47"/>
    </row>
    <row r="73" spans="1:6" x14ac:dyDescent="0.3">
      <c r="A73" s="55" t="s">
        <v>87</v>
      </c>
      <c r="B73" s="56" t="s">
        <v>89</v>
      </c>
      <c r="C73" s="57">
        <v>906225.2</v>
      </c>
      <c r="D73" s="57">
        <v>613928.18000000005</v>
      </c>
      <c r="E73" s="81">
        <f t="shared" si="2"/>
        <v>67.745653067250842</v>
      </c>
      <c r="F73" s="47"/>
    </row>
    <row r="74" spans="1:6" x14ac:dyDescent="0.3">
      <c r="A74" s="26" t="s">
        <v>125</v>
      </c>
      <c r="B74" s="27" t="s">
        <v>126</v>
      </c>
      <c r="C74" s="28">
        <f>C75</f>
        <v>43676.52</v>
      </c>
      <c r="D74" s="28">
        <f>D75</f>
        <v>43676.52</v>
      </c>
      <c r="E74" s="80">
        <f t="shared" si="2"/>
        <v>100</v>
      </c>
      <c r="F74" s="47"/>
    </row>
    <row r="75" spans="1:6" x14ac:dyDescent="0.3">
      <c r="A75" s="55" t="s">
        <v>127</v>
      </c>
      <c r="B75" s="56" t="s">
        <v>128</v>
      </c>
      <c r="C75" s="57">
        <v>43676.52</v>
      </c>
      <c r="D75" s="57">
        <v>43676.52</v>
      </c>
      <c r="E75" s="81">
        <f t="shared" si="2"/>
        <v>100</v>
      </c>
      <c r="F75" s="47"/>
    </row>
    <row r="76" spans="1:6" ht="46.8" x14ac:dyDescent="0.3">
      <c r="A76" s="26" t="s">
        <v>90</v>
      </c>
      <c r="B76" s="27" t="s">
        <v>91</v>
      </c>
      <c r="C76" s="28">
        <v>1444695</v>
      </c>
      <c r="D76" s="28">
        <v>1444695</v>
      </c>
      <c r="E76" s="80">
        <f t="shared" si="2"/>
        <v>100</v>
      </c>
      <c r="F76" s="47"/>
    </row>
    <row r="77" spans="1:6" x14ac:dyDescent="0.3">
      <c r="A77" s="55" t="s">
        <v>92</v>
      </c>
      <c r="B77" s="56" t="s">
        <v>93</v>
      </c>
      <c r="C77" s="57">
        <v>4784862</v>
      </c>
      <c r="D77" s="57">
        <v>4784862</v>
      </c>
      <c r="E77" s="81">
        <f t="shared" si="2"/>
        <v>100</v>
      </c>
      <c r="F77" s="47"/>
    </row>
    <row r="78" spans="1:6" x14ac:dyDescent="0.3">
      <c r="A78" s="47"/>
      <c r="B78" s="47"/>
      <c r="C78" s="47"/>
      <c r="D78" s="47"/>
      <c r="E78" s="75"/>
      <c r="F78" s="47"/>
    </row>
    <row r="79" spans="1:6" x14ac:dyDescent="0.3">
      <c r="A79" s="91" t="s">
        <v>155</v>
      </c>
      <c r="B79" s="91"/>
      <c r="C79" s="91"/>
      <c r="D79" s="91"/>
      <c r="E79" s="91"/>
      <c r="F79" s="91"/>
    </row>
    <row r="80" spans="1:6" x14ac:dyDescent="0.3">
      <c r="A80" s="47"/>
      <c r="B80" s="47"/>
      <c r="C80" s="47"/>
      <c r="D80" s="47"/>
      <c r="E80" s="75"/>
      <c r="F80" s="47"/>
    </row>
    <row r="81" spans="1:6" x14ac:dyDescent="0.3">
      <c r="A81" s="100" t="s">
        <v>0</v>
      </c>
      <c r="B81" s="100" t="s">
        <v>57</v>
      </c>
      <c r="C81" s="100" t="s">
        <v>2</v>
      </c>
      <c r="D81" s="100" t="s">
        <v>3</v>
      </c>
      <c r="E81" s="104" t="s">
        <v>158</v>
      </c>
      <c r="F81" s="47"/>
    </row>
    <row r="82" spans="1:6" ht="24.6" customHeight="1" x14ac:dyDescent="0.3">
      <c r="A82" s="101"/>
      <c r="B82" s="101"/>
      <c r="C82" s="101"/>
      <c r="D82" s="101"/>
      <c r="E82" s="105"/>
      <c r="F82" s="47"/>
    </row>
    <row r="83" spans="1:6" x14ac:dyDescent="0.3">
      <c r="A83" s="49">
        <v>1</v>
      </c>
      <c r="B83" s="50">
        <v>2</v>
      </c>
      <c r="C83" s="51" t="s">
        <v>144</v>
      </c>
      <c r="D83" s="51" t="s">
        <v>4</v>
      </c>
      <c r="E83" s="76" t="s">
        <v>5</v>
      </c>
      <c r="F83" s="47"/>
    </row>
    <row r="84" spans="1:6" x14ac:dyDescent="0.3">
      <c r="A84" s="58" t="s">
        <v>29</v>
      </c>
      <c r="B84" s="59" t="s">
        <v>7</v>
      </c>
      <c r="C84" s="54">
        <v>923397.09</v>
      </c>
      <c r="D84" s="54">
        <v>-180484.04</v>
      </c>
      <c r="E84" s="77" t="s">
        <v>159</v>
      </c>
    </row>
    <row r="85" spans="1:6" hidden="1" x14ac:dyDescent="0.3">
      <c r="A85" s="8" t="s">
        <v>145</v>
      </c>
      <c r="B85" s="9" t="s">
        <v>58</v>
      </c>
      <c r="C85" s="10" t="s">
        <v>96</v>
      </c>
      <c r="D85" s="10" t="s">
        <v>96</v>
      </c>
      <c r="E85" s="82" t="s">
        <v>96</v>
      </c>
    </row>
    <row r="86" spans="1:6" hidden="1" x14ac:dyDescent="0.3">
      <c r="A86" s="11" t="s">
        <v>30</v>
      </c>
      <c r="B86" s="9" t="s">
        <v>58</v>
      </c>
      <c r="C86" s="7">
        <v>923397.09</v>
      </c>
      <c r="D86" s="7">
        <v>-180484.04</v>
      </c>
      <c r="E86" s="83">
        <f t="shared" ref="E86:E94" si="3">D86/C86*100</f>
        <v>-19.545658303948091</v>
      </c>
    </row>
    <row r="87" spans="1:6" hidden="1" x14ac:dyDescent="0.3">
      <c r="A87" s="13" t="s">
        <v>97</v>
      </c>
      <c r="B87" s="9" t="s">
        <v>31</v>
      </c>
      <c r="C87" s="12">
        <v>-4791217.58</v>
      </c>
      <c r="D87" s="12">
        <f>D88</f>
        <v>-4857860.58</v>
      </c>
      <c r="E87" s="83">
        <f t="shared" si="3"/>
        <v>101.39094079714074</v>
      </c>
    </row>
    <row r="88" spans="1:6" hidden="1" x14ac:dyDescent="0.3">
      <c r="A88" s="5" t="s">
        <v>32</v>
      </c>
      <c r="B88" s="9" t="s">
        <v>59</v>
      </c>
      <c r="C88" s="12">
        <v>-4791217.58</v>
      </c>
      <c r="D88" s="12">
        <f>D89</f>
        <v>-4857860.58</v>
      </c>
      <c r="E88" s="83">
        <f t="shared" si="3"/>
        <v>101.39094079714074</v>
      </c>
    </row>
    <row r="89" spans="1:6" hidden="1" x14ac:dyDescent="0.3">
      <c r="A89" s="5" t="s">
        <v>33</v>
      </c>
      <c r="B89" s="9" t="s">
        <v>60</v>
      </c>
      <c r="C89" s="12">
        <v>-4791217.58</v>
      </c>
      <c r="D89" s="12">
        <f>D90</f>
        <v>-4857860.58</v>
      </c>
      <c r="E89" s="83">
        <f t="shared" si="3"/>
        <v>101.39094079714074</v>
      </c>
    </row>
    <row r="90" spans="1:6" ht="21.6" hidden="1" x14ac:dyDescent="0.3">
      <c r="A90" s="5" t="s">
        <v>34</v>
      </c>
      <c r="B90" s="9" t="s">
        <v>61</v>
      </c>
      <c r="C90" s="12">
        <v>-4791217.58</v>
      </c>
      <c r="D90" s="12">
        <v>-4857860.58</v>
      </c>
      <c r="E90" s="83">
        <f t="shared" si="3"/>
        <v>101.39094079714074</v>
      </c>
    </row>
    <row r="91" spans="1:6" hidden="1" x14ac:dyDescent="0.3">
      <c r="A91" s="14" t="s">
        <v>35</v>
      </c>
      <c r="B91" s="9" t="s">
        <v>36</v>
      </c>
      <c r="C91" s="12">
        <v>5714614.6699999999</v>
      </c>
      <c r="D91" s="12">
        <f>D92</f>
        <v>4677376.54</v>
      </c>
      <c r="E91" s="83">
        <f t="shared" si="3"/>
        <v>81.849377606416979</v>
      </c>
    </row>
    <row r="92" spans="1:6" hidden="1" x14ac:dyDescent="0.3">
      <c r="A92" s="5" t="s">
        <v>37</v>
      </c>
      <c r="B92" s="15" t="s">
        <v>62</v>
      </c>
      <c r="C92" s="12">
        <v>5714614.6699999999</v>
      </c>
      <c r="D92" s="12">
        <f>D93</f>
        <v>4677376.54</v>
      </c>
      <c r="E92" s="83">
        <f t="shared" si="3"/>
        <v>81.849377606416979</v>
      </c>
    </row>
    <row r="93" spans="1:6" hidden="1" x14ac:dyDescent="0.3">
      <c r="A93" s="5" t="s">
        <v>38</v>
      </c>
      <c r="B93" s="15" t="s">
        <v>63</v>
      </c>
      <c r="C93" s="12">
        <v>5714614.6699999999</v>
      </c>
      <c r="D93" s="12">
        <f>D94</f>
        <v>4677376.54</v>
      </c>
      <c r="E93" s="83">
        <f t="shared" si="3"/>
        <v>81.849377606416979</v>
      </c>
    </row>
    <row r="94" spans="1:6" ht="21.6" hidden="1" x14ac:dyDescent="0.3">
      <c r="A94" s="5" t="s">
        <v>39</v>
      </c>
      <c r="B94" s="15" t="s">
        <v>64</v>
      </c>
      <c r="C94" s="12">
        <v>5714614.6699999999</v>
      </c>
      <c r="D94" s="12">
        <v>4677376.54</v>
      </c>
      <c r="E94" s="83">
        <f t="shared" si="3"/>
        <v>81.849377606416979</v>
      </c>
    </row>
    <row r="95" spans="1:6" x14ac:dyDescent="0.3">
      <c r="A95" s="67" t="s">
        <v>145</v>
      </c>
      <c r="B95" s="63" t="s">
        <v>58</v>
      </c>
      <c r="C95" s="61">
        <v>923397.09</v>
      </c>
      <c r="D95" s="61">
        <v>-180484.04</v>
      </c>
      <c r="E95" s="78" t="s">
        <v>159</v>
      </c>
    </row>
    <row r="96" spans="1:6" x14ac:dyDescent="0.3">
      <c r="A96" s="62" t="s">
        <v>30</v>
      </c>
      <c r="B96" s="63" t="s">
        <v>58</v>
      </c>
      <c r="C96" s="61">
        <v>923397.09</v>
      </c>
      <c r="D96" s="61">
        <v>-180484.04</v>
      </c>
      <c r="E96" s="78" t="s">
        <v>159</v>
      </c>
    </row>
    <row r="97" spans="1:5" x14ac:dyDescent="0.3">
      <c r="A97" s="64" t="s">
        <v>97</v>
      </c>
      <c r="B97" s="63" t="s">
        <v>31</v>
      </c>
      <c r="C97" s="65">
        <v>-4791217.58</v>
      </c>
      <c r="D97" s="65">
        <f>D98</f>
        <v>-4857860.58</v>
      </c>
      <c r="E97" s="78">
        <f t="shared" ref="E96:E104" si="4">D97/C97*100</f>
        <v>101.39094079714074</v>
      </c>
    </row>
    <row r="98" spans="1:5" hidden="1" x14ac:dyDescent="0.3">
      <c r="A98" s="55" t="s">
        <v>32</v>
      </c>
      <c r="B98" s="63" t="s">
        <v>59</v>
      </c>
      <c r="C98" s="65">
        <v>-4791217.58</v>
      </c>
      <c r="D98" s="65">
        <f>D99</f>
        <v>-4857860.58</v>
      </c>
      <c r="E98" s="78">
        <f t="shared" si="4"/>
        <v>101.39094079714074</v>
      </c>
    </row>
    <row r="99" spans="1:5" hidden="1" x14ac:dyDescent="0.3">
      <c r="A99" s="55" t="s">
        <v>33</v>
      </c>
      <c r="B99" s="63" t="s">
        <v>60</v>
      </c>
      <c r="C99" s="65">
        <v>-4791217.58</v>
      </c>
      <c r="D99" s="65">
        <f>D100</f>
        <v>-4857860.58</v>
      </c>
      <c r="E99" s="78">
        <f t="shared" si="4"/>
        <v>101.39094079714074</v>
      </c>
    </row>
    <row r="100" spans="1:5" ht="24.6" x14ac:dyDescent="0.3">
      <c r="A100" s="55" t="s">
        <v>34</v>
      </c>
      <c r="B100" s="63" t="s">
        <v>61</v>
      </c>
      <c r="C100" s="65">
        <v>-4791217.58</v>
      </c>
      <c r="D100" s="65">
        <v>-4857860.58</v>
      </c>
      <c r="E100" s="78">
        <f t="shared" si="4"/>
        <v>101.39094079714074</v>
      </c>
    </row>
    <row r="101" spans="1:5" x14ac:dyDescent="0.3">
      <c r="A101" s="64" t="s">
        <v>35</v>
      </c>
      <c r="B101" s="63" t="s">
        <v>36</v>
      </c>
      <c r="C101" s="65">
        <v>5714614.6699999999</v>
      </c>
      <c r="D101" s="65">
        <f>D102</f>
        <v>4677376.54</v>
      </c>
      <c r="E101" s="78">
        <f t="shared" si="4"/>
        <v>81.849377606416979</v>
      </c>
    </row>
    <row r="102" spans="1:5" hidden="1" x14ac:dyDescent="0.3">
      <c r="A102" s="55" t="s">
        <v>37</v>
      </c>
      <c r="B102" s="66" t="s">
        <v>62</v>
      </c>
      <c r="C102" s="65">
        <v>5714614.6699999999</v>
      </c>
      <c r="D102" s="65">
        <f>D103</f>
        <v>4677376.54</v>
      </c>
      <c r="E102" s="78">
        <f t="shared" si="4"/>
        <v>81.849377606416979</v>
      </c>
    </row>
    <row r="103" spans="1:5" hidden="1" x14ac:dyDescent="0.3">
      <c r="A103" s="55" t="s">
        <v>38</v>
      </c>
      <c r="B103" s="66" t="s">
        <v>63</v>
      </c>
      <c r="C103" s="65">
        <v>5714614.6699999999</v>
      </c>
      <c r="D103" s="65">
        <f>D104</f>
        <v>4677376.54</v>
      </c>
      <c r="E103" s="78">
        <f t="shared" si="4"/>
        <v>81.849377606416979</v>
      </c>
    </row>
    <row r="104" spans="1:5" ht="24.6" x14ac:dyDescent="0.3">
      <c r="A104" s="55" t="s">
        <v>39</v>
      </c>
      <c r="B104" s="66" t="s">
        <v>64</v>
      </c>
      <c r="C104" s="65">
        <v>5714614.6699999999</v>
      </c>
      <c r="D104" s="65">
        <v>4677376.54</v>
      </c>
      <c r="E104" s="78">
        <f t="shared" si="4"/>
        <v>81.849377606416979</v>
      </c>
    </row>
  </sheetData>
  <mergeCells count="18">
    <mergeCell ref="A81:A82"/>
    <mergeCell ref="B81:B82"/>
    <mergeCell ref="C81:C82"/>
    <mergeCell ref="D81:D82"/>
    <mergeCell ref="E81:E82"/>
    <mergeCell ref="A79:F79"/>
    <mergeCell ref="D1:E1"/>
    <mergeCell ref="A2:E2"/>
    <mergeCell ref="A6:A8"/>
    <mergeCell ref="B6:B8"/>
    <mergeCell ref="C6:C8"/>
    <mergeCell ref="D6:D8"/>
    <mergeCell ref="E6:E8"/>
    <mergeCell ref="A56:A57"/>
    <mergeCell ref="B56:B57"/>
    <mergeCell ref="C56:C57"/>
    <mergeCell ref="D56:D57"/>
    <mergeCell ref="E56:E57"/>
  </mergeCells>
  <pageMargins left="0.39374999999999999" right="0.39374999999999999" top="0.39374999999999999" bottom="0.39374999999999999" header="0.51180550000000002" footer="0.51180550000000002"/>
  <pageSetup paperSize="9" scale="7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A555A0A-3FCD-451C-8F7B-EF7BE23BE13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НА ПУБЛИЧНЫЕ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PROKOFYEVA\1</dc:creator>
  <cp:lastModifiedBy>XTreme</cp:lastModifiedBy>
  <cp:lastPrinted>2020-12-08T12:09:07Z</cp:lastPrinted>
  <dcterms:created xsi:type="dcterms:W3CDTF">2020-02-23T07:03:45Z</dcterms:created>
  <dcterms:modified xsi:type="dcterms:W3CDTF">2020-12-15T13:26:44Z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SV_0503117M_20160101.xlsx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19.2.1.30585</vt:lpwstr>
  </property>
  <property fmtid="{D5CDD505-2E9C-101B-9397-08002B2CF9AE}" pid="5" name="Версия базы">
    <vt:lpwstr>18.2.0.248066824</vt:lpwstr>
  </property>
  <property fmtid="{D5CDD505-2E9C-101B-9397-08002B2CF9AE}" pid="6" name="Тип сервера">
    <vt:lpwstr>MSSQL</vt:lpwstr>
  </property>
  <property fmtid="{D5CDD505-2E9C-101B-9397-08002B2CF9AE}" pid="7" name="Сервер">
    <vt:lpwstr>172.20.0.5</vt:lpwstr>
  </property>
  <property fmtid="{D5CDD505-2E9C-101B-9397-08002B2CF9AE}" pid="8" name="База">
    <vt:lpwstr>svod_smart</vt:lpwstr>
  </property>
  <property fmtid="{D5CDD505-2E9C-101B-9397-08002B2CF9AE}" pid="9" name="Пользователь">
    <vt:lpwstr>m_11000_09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