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 НА ПУБЛИЧНЫЕ" sheetId="12" r:id="rId1"/>
  </sheets>
  <calcPr calcId="152511"/>
</workbook>
</file>

<file path=xl/calcChain.xml><?xml version="1.0" encoding="utf-8"?>
<calcChain xmlns="http://schemas.openxmlformats.org/spreadsheetml/2006/main">
  <c r="E100" i="12" l="1"/>
  <c r="E109" i="12"/>
  <c r="D108" i="12"/>
  <c r="E108" i="12" s="1"/>
  <c r="D107" i="12"/>
  <c r="E107" i="12" s="1"/>
  <c r="E105" i="12"/>
  <c r="D104" i="12"/>
  <c r="E104" i="12" s="1"/>
  <c r="D103" i="12"/>
  <c r="E103" i="12" s="1"/>
  <c r="D102" i="12"/>
  <c r="E102" i="12" s="1"/>
  <c r="E101" i="12"/>
  <c r="D106" i="12" l="1"/>
  <c r="E106" i="12" s="1"/>
  <c r="E99" i="12" l="1"/>
  <c r="D98" i="12"/>
  <c r="E98" i="12" s="1"/>
  <c r="E95" i="12"/>
  <c r="D94" i="12"/>
  <c r="E94" i="12" s="1"/>
  <c r="E91" i="12"/>
  <c r="E89" i="12"/>
  <c r="E82" i="12"/>
  <c r="E81" i="12"/>
  <c r="E80" i="12"/>
  <c r="D79" i="12"/>
  <c r="C79" i="12"/>
  <c r="E78" i="12"/>
  <c r="E77" i="12"/>
  <c r="D76" i="12"/>
  <c r="C76" i="12"/>
  <c r="E75" i="12"/>
  <c r="D74" i="12"/>
  <c r="C74" i="12"/>
  <c r="D72" i="12"/>
  <c r="C72" i="12"/>
  <c r="E72" i="12" s="1"/>
  <c r="E71" i="12"/>
  <c r="E70" i="12"/>
  <c r="D70" i="12"/>
  <c r="C70" i="12"/>
  <c r="E69" i="12"/>
  <c r="E68" i="12"/>
  <c r="E67" i="12"/>
  <c r="D66" i="12"/>
  <c r="C66" i="12"/>
  <c r="D65" i="12"/>
  <c r="E76" i="12" l="1"/>
  <c r="E79" i="12"/>
  <c r="D93" i="12"/>
  <c r="C65" i="12"/>
  <c r="E65" i="12" s="1"/>
  <c r="E74" i="12"/>
  <c r="D97" i="12"/>
  <c r="E66" i="12"/>
  <c r="E93" i="12" l="1"/>
  <c r="D92" i="12"/>
  <c r="E92" i="12" s="1"/>
  <c r="E97" i="12"/>
  <c r="D96" i="12"/>
  <c r="E96" i="12" s="1"/>
  <c r="E54" i="12"/>
  <c r="E53" i="12"/>
  <c r="E52" i="12"/>
  <c r="E51" i="12"/>
  <c r="E50" i="12"/>
  <c r="E49" i="12"/>
  <c r="E48" i="12"/>
  <c r="E47" i="12"/>
  <c r="D46" i="12"/>
  <c r="C46" i="12"/>
  <c r="E46" i="12" s="1"/>
  <c r="E42" i="12"/>
  <c r="E41" i="12"/>
  <c r="E40" i="12"/>
  <c r="E39" i="12"/>
  <c r="E38" i="12"/>
  <c r="E37" i="12"/>
  <c r="D36" i="12"/>
  <c r="C36" i="12"/>
  <c r="C35" i="12" s="1"/>
  <c r="E34" i="12"/>
  <c r="D33" i="12"/>
  <c r="C33" i="12"/>
  <c r="E33" i="12" s="1"/>
  <c r="E32" i="12"/>
  <c r="E31" i="12"/>
  <c r="E30" i="12"/>
  <c r="E29" i="12"/>
  <c r="E28" i="12"/>
  <c r="E27" i="12"/>
  <c r="E26" i="12"/>
  <c r="D25" i="12"/>
  <c r="C25" i="12"/>
  <c r="E24" i="12"/>
  <c r="E23" i="12"/>
  <c r="E21" i="12"/>
  <c r="E20" i="12"/>
  <c r="E19" i="12"/>
  <c r="E18" i="12"/>
  <c r="D17" i="12"/>
  <c r="C17" i="12"/>
  <c r="E16" i="12"/>
  <c r="E14" i="12"/>
  <c r="E13" i="12"/>
  <c r="D12" i="12"/>
  <c r="C12" i="12"/>
  <c r="E17" i="12" l="1"/>
  <c r="C11" i="12"/>
  <c r="C10" i="12" s="1"/>
  <c r="E12" i="12"/>
  <c r="E25" i="12"/>
  <c r="E36" i="12"/>
  <c r="D11" i="12"/>
  <c r="D35" i="12"/>
  <c r="E35" i="12" s="1"/>
  <c r="E11" i="12" l="1"/>
  <c r="D10" i="12"/>
  <c r="E10" i="12" s="1"/>
</calcChain>
</file>

<file path=xl/sharedStrings.xml><?xml version="1.0" encoding="utf-8"?>
<sst xmlns="http://schemas.openxmlformats.org/spreadsheetml/2006/main" count="205" uniqueCount="166">
  <si>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</si>
  <si>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</si>
  <si>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</si>
  <si>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</si>
  <si>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</si>
  <si>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</si>
  <si>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</si>
  <si>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</si>
  <si>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</si>
  <si>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</si>
  <si>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</si>
  <si>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</si>
  <si>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</si>
  <si>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</si>
  <si>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</si>
  <si>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</si>
  <si>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</si>
  <si>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</si>
  <si>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</si>
  <si>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</si>
  <si>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</si>
  <si>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</si>
  <si>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</si>
  <si>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</si>
  <si>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</si>
  <si>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</si>
  <si>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</si>
  <si>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</si>
  <si>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Расходы бюджета - всего</t>
  </si>
  <si>
    <t xml:space="preserve">  Расходы по содержанию главы муниципального образования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</si>
  <si>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</si>
  <si>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</si>
  <si>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</si>
  <si>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</si>
  <si>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</si>
  <si>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</si>
  <si>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</si>
  <si>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</si>
  <si>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</si>
  <si>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</si>
  <si>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</si>
  <si>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</si>
  <si>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</si>
  <si>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</si>
  <si>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</si>
  <si>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</si>
  <si>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</si>
  <si>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</si>
  <si>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</si>
  <si>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</si>
  <si>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</si>
  <si>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</si>
  <si>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</si>
  <si>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</si>
  <si>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</si>
  <si>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</si>
  <si>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</si>
  <si>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</si>
  <si>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</si>
  <si>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000 1 11 00000 00 0000 000</t>
  </si>
  <si>
    <t>000 1 11 09045 10 0000 120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</si>
  <si>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</si>
  <si>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</si>
  <si>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</si>
  <si>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</si>
  <si>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</si>
  <si>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</si>
  <si>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</si>
  <si>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</si>
  <si>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</si>
  <si>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</si>
  <si>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</si>
  <si>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</si>
  <si>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</si>
  <si>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</si>
  <si>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</si>
  <si>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</si>
  <si>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</si>
  <si>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</si>
  <si>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</si>
  <si>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</si>
  <si>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</si>
  <si>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</si>
  <si>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</si>
  <si>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</si>
  <si>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</si>
  <si>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</si>
  <si>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</si>
  <si>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</si>
  <si>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</si>
  <si>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</si>
  <si>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</si>
  <si>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</si>
  <si>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</si>
  <si>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</si>
  <si>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</si>
  <si>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</si>
  <si>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</si>
  <si>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</si>
  <si>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000 1 01 02020 01 3000 110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</si>
  <si>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</si>
  <si>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 рублях</t>
  </si>
  <si>
    <t xml:space="preserve"> -</t>
  </si>
  <si>
    <t>Увеличение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</si>
  <si>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</si>
  <si>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</si>
  <si>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</si>
  <si>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</si>
  <si>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</si>
  <si>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</si>
  <si>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</si>
  <si>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</si>
  <si>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БЕЗВОЗДМЕЗНЫЕ ПОСТУПЛЕНИЯ</t>
  </si>
  <si>
    <t>Прочие безвозмездные поступления в бюджеты сельских поселений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</si>
  <si>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</si>
  <si>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</si>
  <si>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</si>
  <si>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</si>
  <si>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</si>
  <si>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</si>
  <si>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</si>
  <si>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</si>
  <si>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</si>
  <si>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</si>
  <si>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</si>
  <si>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</si>
  <si>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1000</t>
  </si>
  <si>
    <t>СОЦИАЛЬНАЯ ПОЛИТИКА</t>
  </si>
  <si>
    <t>1001</t>
  </si>
  <si>
    <t>Пенсионное обеспечение</t>
  </si>
  <si>
    <t>Единый сельскохозяйственный налог</t>
  </si>
  <si>
    <t>Прочие неналоговые доходы бюджетов сельских поселений</t>
  </si>
  <si>
    <t>НАЛОГ НА СОВОКУПНЫЙ ДОХОД</t>
  </si>
  <si>
    <t xml:space="preserve">000 1 05 00000 00 0000 00 </t>
  </si>
  <si>
    <t>000 1 05 03000 00 0000 00</t>
  </si>
  <si>
    <t>ПРОЧИЕ НЕНАЛОГОВЫЕ ДОХОДЫ</t>
  </si>
  <si>
    <t>690 1 17 00000 00 0000 000</t>
  </si>
  <si>
    <t>Прочие неналоговые доходы</t>
  </si>
  <si>
    <t>690 1 17 05000 00 0000 000</t>
  </si>
  <si>
    <t>690 1 17 05050 10 0000 000</t>
  </si>
  <si>
    <t>690 2 00 00000 00 0000 000</t>
  </si>
  <si>
    <t>690 2 02 00000 00 0000 000</t>
  </si>
  <si>
    <t>690 2 02 29999 10 9000 150</t>
  </si>
  <si>
    <t>690 2 02 35118 10 0000 150</t>
  </si>
  <si>
    <t>690 2 02 39999 10 2114 150</t>
  </si>
  <si>
    <t>690 2 02 4001 41 0000 150</t>
  </si>
  <si>
    <t>690 2 07 00000 00 0000 000</t>
  </si>
  <si>
    <t>690 2 07 05000 10 0000 150</t>
  </si>
  <si>
    <t>690 2 07 05301 00 0000 150</t>
  </si>
  <si>
    <t>ВОЗВРАТ ОСТАТКОВ СУБСИДИЙ, СУБВЕНЦИЙ И ИНЫХ МЕЖБЮДЖЕТНЫХ ТРАНСФЕРТОВ, ИМЕЮЩИХ ЦЕЛЕВОЕ НАЗНАЧЕНИЕ, ПРОШЛЫХ ЛЕТ</t>
  </si>
  <si>
    <t>690 2 19 0000 00 0000 000</t>
  </si>
  <si>
    <t>Возврат остатков субсидий, субвенция, и иных межбюджетных трансфертов, имеющих целевое назначение, прошлых лет из бюджетов сельских поселений</t>
  </si>
  <si>
    <t xml:space="preserve">690 2 19 0000 10 0000 000 </t>
  </si>
  <si>
    <t>690 2 19 60010 10 0000 000</t>
  </si>
  <si>
    <t>3</t>
  </si>
  <si>
    <t>Наименование показателя</t>
  </si>
  <si>
    <t>Источники внутреннего финансирования дефицитов бюджетов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</si>
  <si>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</si>
  <si>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</si>
  <si>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Прочие субсидии  бюджетам сельских поселений  (субсидии на реализацию программ по поддержке местных инициатив)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</si>
  <si>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</si>
  <si>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>1. Доходы бюджета</t>
  </si>
  <si>
    <t>2. Расходы бюджета</t>
  </si>
  <si>
    <t>3. Источники финансирования дефицита бюджета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</si>
  <si>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"Дятловское сельское поселение"Вышневолоцкого района Тверской области за 2019 год</t>
  </si>
  <si>
    <t>% исполнения      (гр. 4 /гр. 3 * 100 )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</si>
</sst>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8"/>
      <color rgb="FF000000"/>
      <name val="Arial Cyr"/>
      <charset val="204"/>
    </font>
    <font>
      <sz val="8"/>
      <name val="Arial"/>
      <family val="2"/>
      <charset val="204"/>
    </font>
    <font>
      <sz val="6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0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13" xfId="59" applyNumberFormat="1" applyBorder="1" applyProtection="1">
      <alignment horizontal="left" wrapText="1"/>
    </xf>
    <xf numFmtId="0" fontId="17" fillId="0" borderId="1" xfId="0" applyFont="1" applyBorder="1" applyAlignment="1">
      <alignment wrapText="1"/>
    </xf>
    <xf numFmtId="0" fontId="3" fillId="0" borderId="13" xfId="90" applyNumberFormat="1" applyBorder="1" applyProtection="1">
      <alignment horizontal="left" wrapText="1"/>
    </xf>
    <xf numFmtId="49" fontId="3" fillId="0" borderId="13" xfId="87" applyNumberFormat="1" applyBorder="1" applyProtection="1">
      <alignment horizontal="center" vertical="center"/>
    </xf>
    <xf numFmtId="4" fontId="3" fillId="0" borderId="13" xfId="91" applyNumberFormat="1" applyBorder="1" applyAlignment="1" applyProtection="1">
      <alignment horizontal="center" shrinkToFit="1"/>
    </xf>
    <xf numFmtId="0" fontId="8" fillId="2" borderId="13" xfId="96" applyNumberFormat="1" applyBorder="1" applyProtection="1">
      <alignment wrapText="1"/>
    </xf>
    <xf numFmtId="4" fontId="3" fillId="0" borderId="13" xfId="91" applyNumberFormat="1" applyBorder="1" applyProtection="1">
      <alignment horizontal="right" shrinkToFit="1"/>
    </xf>
    <xf numFmtId="0" fontId="18" fillId="0" borderId="13" xfId="94" applyNumberFormat="1" applyFont="1" applyBorder="1" applyProtection="1">
      <alignment wrapText="1"/>
    </xf>
    <xf numFmtId="0" fontId="8" fillId="0" borderId="13" xfId="94" applyNumberFormat="1" applyBorder="1" applyProtection="1">
      <alignment wrapText="1"/>
    </xf>
    <xf numFmtId="49" fontId="3" fillId="0" borderId="13" xfId="99" applyNumberFormat="1" applyBorder="1" applyProtection="1">
      <alignment horizontal="center" vertical="center" shrinkToFit="1"/>
    </xf>
    <xf numFmtId="0" fontId="16" fillId="0" borderId="34" xfId="0" applyFont="1" applyBorder="1" applyAlignment="1" applyProtection="1">
      <alignment horizontal="center"/>
      <protection locked="0"/>
    </xf>
    <xf numFmtId="2" fontId="16" fillId="0" borderId="34" xfId="0" applyNumberFormat="1" applyFont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center" wrapText="1"/>
      <protection locked="0"/>
    </xf>
    <xf numFmtId="0" fontId="2" fillId="0" borderId="1" xfId="28" applyNumberFormat="1" applyBorder="1" applyAlignment="1" applyProtection="1">
      <alignment horizontal="center" wrapText="1"/>
    </xf>
    <xf numFmtId="0" fontId="2" fillId="0" borderId="1" xfId="28" applyNumberFormat="1" applyBorder="1" applyAlignment="1" applyProtection="1">
      <alignment horizontal="center" vertical="center" wrapText="1"/>
    </xf>
    <xf numFmtId="0" fontId="19" fillId="0" borderId="1" xfId="28" applyNumberFormat="1" applyFont="1" applyBorder="1" applyAlignment="1" applyProtection="1">
      <alignment horizontal="center" wrapText="1"/>
    </xf>
    <xf numFmtId="0" fontId="19" fillId="0" borderId="1" xfId="28" applyNumberFormat="1" applyFont="1" applyBorder="1" applyAlignment="1" applyProtection="1">
      <alignment horizontal="center" wrapText="1"/>
    </xf>
    <xf numFmtId="0" fontId="0" fillId="0" borderId="1" xfId="0" applyBorder="1" applyProtection="1">
      <protection locked="0"/>
    </xf>
    <xf numFmtId="0" fontId="4" fillId="0" borderId="1" xfId="9" applyNumberFormat="1" applyBorder="1" applyProtection="1">
      <alignment horizontal="right"/>
    </xf>
    <xf numFmtId="0" fontId="1" fillId="0" borderId="1" xfId="31" applyNumberFormat="1" applyBorder="1" applyProtection="1"/>
    <xf numFmtId="0" fontId="1" fillId="0" borderId="1" xfId="32" applyNumberFormat="1" applyBorder="1" applyProtection="1"/>
    <xf numFmtId="0" fontId="5" fillId="0" borderId="1" xfId="32" applyNumberFormat="1" applyFont="1" applyBorder="1" applyProtection="1"/>
    <xf numFmtId="0" fontId="21" fillId="0" borderId="34" xfId="36" applyNumberFormat="1" applyFont="1" applyBorder="1" applyProtection="1">
      <alignment horizontal="left" wrapText="1"/>
    </xf>
    <xf numFmtId="49" fontId="21" fillId="0" borderId="34" xfId="38" applyNumberFormat="1" applyFont="1" applyBorder="1" applyProtection="1">
      <alignment horizontal="center"/>
    </xf>
    <xf numFmtId="0" fontId="22" fillId="0" borderId="34" xfId="33" applyNumberFormat="1" applyFont="1" applyBorder="1" applyProtection="1">
      <alignment horizontal="center" vertical="center"/>
    </xf>
    <xf numFmtId="0" fontId="22" fillId="0" borderId="34" xfId="34" applyNumberFormat="1" applyFont="1" applyBorder="1" applyProtection="1">
      <alignment horizontal="center" vertical="center"/>
    </xf>
    <xf numFmtId="49" fontId="22" fillId="0" borderId="34" xfId="35" applyNumberFormat="1" applyFont="1" applyBorder="1" applyProtection="1">
      <alignment horizontal="center" vertical="center"/>
    </xf>
    <xf numFmtId="49" fontId="22" fillId="0" borderId="34" xfId="46" applyNumberFormat="1" applyFont="1" applyBorder="1" applyProtection="1">
      <alignment horizontal="center"/>
    </xf>
    <xf numFmtId="49" fontId="23" fillId="0" borderId="34" xfId="46" applyNumberFormat="1" applyFont="1" applyBorder="1" applyProtection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44" applyNumberFormat="1" applyFont="1" applyBorder="1" applyAlignment="1" applyProtection="1">
      <alignment horizontal="center" wrapText="1"/>
    </xf>
    <xf numFmtId="0" fontId="22" fillId="0" borderId="34" xfId="44" applyNumberFormat="1" applyFont="1" applyBorder="1" applyAlignment="1" applyProtection="1">
      <alignment horizontal="center" wrapText="1"/>
    </xf>
    <xf numFmtId="4" fontId="21" fillId="0" borderId="34" xfId="39" applyNumberFormat="1" applyFont="1" applyBorder="1" applyAlignment="1" applyProtection="1">
      <alignment shrinkToFit="1"/>
    </xf>
    <xf numFmtId="4" fontId="23" fillId="0" borderId="34" xfId="0" applyNumberFormat="1" applyFont="1" applyBorder="1" applyAlignment="1"/>
    <xf numFmtId="4" fontId="22" fillId="0" borderId="34" xfId="47" applyNumberFormat="1" applyFont="1" applyBorder="1" applyAlignment="1" applyProtection="1">
      <alignment shrinkToFit="1"/>
    </xf>
    <xf numFmtId="4" fontId="23" fillId="0" borderId="34" xfId="47" applyNumberFormat="1" applyFont="1" applyBorder="1" applyAlignment="1" applyProtection="1">
      <alignment shrinkToFit="1"/>
    </xf>
    <xf numFmtId="0" fontId="21" fillId="0" borderId="13" xfId="40" applyNumberFormat="1" applyFont="1" applyBorder="1" applyProtection="1">
      <alignment horizontal="left" wrapText="1"/>
    </xf>
    <xf numFmtId="49" fontId="21" fillId="0" borderId="13" xfId="42" applyNumberFormat="1" applyFont="1" applyBorder="1" applyProtection="1">
      <alignment horizontal="center"/>
    </xf>
    <xf numFmtId="165" fontId="21" fillId="0" borderId="13" xfId="57" applyNumberFormat="1" applyFont="1" applyBorder="1" applyProtection="1">
      <alignment horizontal="right" shrinkToFit="1"/>
    </xf>
    <xf numFmtId="0" fontId="21" fillId="0" borderId="13" xfId="59" applyNumberFormat="1" applyFont="1" applyBorder="1" applyProtection="1">
      <alignment horizontal="left" wrapText="1"/>
    </xf>
    <xf numFmtId="49" fontId="21" fillId="0" borderId="13" xfId="61" applyNumberFormat="1" applyFont="1" applyBorder="1" applyProtection="1">
      <alignment horizontal="center" wrapText="1"/>
    </xf>
    <xf numFmtId="4" fontId="21" fillId="0" borderId="13" xfId="62" applyNumberFormat="1" applyFont="1" applyBorder="1" applyProtection="1">
      <alignment horizontal="right" wrapText="1"/>
    </xf>
    <xf numFmtId="0" fontId="22" fillId="0" borderId="20" xfId="33" applyNumberFormat="1" applyFont="1" applyBorder="1" applyProtection="1">
      <alignment horizontal="center" vertical="center"/>
    </xf>
    <xf numFmtId="0" fontId="22" fillId="0" borderId="20" xfId="50" applyNumberFormat="1" applyFont="1" applyBorder="1" applyProtection="1">
      <alignment horizontal="center" vertical="center" shrinkToFit="1"/>
    </xf>
    <xf numFmtId="49" fontId="22" fillId="0" borderId="20" xfId="51" applyNumberFormat="1" applyFont="1" applyBorder="1" applyProtection="1">
      <alignment horizontal="center" vertical="center" shrinkToFit="1"/>
    </xf>
    <xf numFmtId="0" fontId="21" fillId="0" borderId="13" xfId="36" applyNumberFormat="1" applyFont="1" applyBorder="1" applyProtection="1">
      <alignment horizontal="left" wrapText="1"/>
    </xf>
    <xf numFmtId="49" fontId="21" fillId="0" borderId="13" xfId="38" applyNumberFormat="1" applyFont="1" applyBorder="1" applyProtection="1">
      <alignment horizontal="center"/>
    </xf>
    <xf numFmtId="4" fontId="21" fillId="0" borderId="13" xfId="39" applyNumberFormat="1" applyFont="1" applyBorder="1" applyProtection="1">
      <alignment horizontal="right" shrinkToFit="1"/>
    </xf>
    <xf numFmtId="0" fontId="22" fillId="0" borderId="13" xfId="59" applyNumberFormat="1" applyFont="1" applyBorder="1" applyProtection="1">
      <alignment horizontal="left" wrapText="1"/>
    </xf>
    <xf numFmtId="49" fontId="22" fillId="0" borderId="13" xfId="61" applyNumberFormat="1" applyFont="1" applyBorder="1" applyProtection="1">
      <alignment horizontal="center" wrapText="1"/>
    </xf>
    <xf numFmtId="4" fontId="22" fillId="0" borderId="13" xfId="62" applyNumberFormat="1" applyFont="1" applyBorder="1" applyProtection="1">
      <alignment horizontal="right" wrapText="1"/>
    </xf>
    <xf numFmtId="0" fontId="21" fillId="0" borderId="13" xfId="65" applyNumberFormat="1" applyFont="1" applyBorder="1" applyProtection="1">
      <alignment horizontal="left" wrapText="1"/>
    </xf>
    <xf numFmtId="49" fontId="21" fillId="0" borderId="13" xfId="84" applyNumberFormat="1" applyFont="1" applyBorder="1" applyProtection="1">
      <alignment horizontal="center" vertical="center"/>
    </xf>
    <xf numFmtId="0" fontId="23" fillId="0" borderId="34" xfId="0" applyFont="1" applyBorder="1" applyAlignment="1" applyProtection="1">
      <alignment horizontal="center" wrapText="1"/>
      <protection locked="0"/>
    </xf>
    <xf numFmtId="0" fontId="23" fillId="0" borderId="34" xfId="0" applyFont="1" applyBorder="1" applyAlignment="1" applyProtection="1">
      <alignment horizontal="center"/>
      <protection locked="0"/>
    </xf>
    <xf numFmtId="0" fontId="22" fillId="2" borderId="13" xfId="96" applyNumberFormat="1" applyFont="1" applyBorder="1" applyProtection="1">
      <alignment wrapText="1"/>
    </xf>
    <xf numFmtId="49" fontId="22" fillId="0" borderId="13" xfId="87" applyNumberFormat="1" applyFont="1" applyBorder="1" applyProtection="1">
      <alignment horizontal="center" vertical="center"/>
    </xf>
    <xf numFmtId="4" fontId="22" fillId="0" borderId="13" xfId="91" applyNumberFormat="1" applyFont="1" applyBorder="1" applyProtection="1">
      <alignment horizontal="right" shrinkToFit="1"/>
    </xf>
    <xf numFmtId="0" fontId="22" fillId="0" borderId="13" xfId="94" applyNumberFormat="1" applyFont="1" applyBorder="1" applyProtection="1">
      <alignment wrapText="1"/>
    </xf>
    <xf numFmtId="49" fontId="22" fillId="0" borderId="13" xfId="99" applyNumberFormat="1" applyFont="1" applyBorder="1" applyProtection="1">
      <alignment horizontal="center" vertical="center" shrinkToFit="1"/>
    </xf>
    <xf numFmtId="0" fontId="22" fillId="0" borderId="13" xfId="90" applyNumberFormat="1" applyFont="1" applyBorder="1" applyProtection="1">
      <alignment horizontal="left" wrapText="1"/>
    </xf>
    <xf numFmtId="166" fontId="2" fillId="0" borderId="1" xfId="28" applyNumberFormat="1" applyBorder="1" applyAlignment="1" applyProtection="1">
      <alignment horizontal="center" vertical="center" wrapText="1"/>
    </xf>
    <xf numFmtId="166" fontId="22" fillId="0" borderId="1" xfId="28" applyNumberFormat="1" applyFont="1" applyBorder="1" applyAlignment="1" applyProtection="1">
      <alignment horizontal="right" wrapText="1"/>
    </xf>
    <xf numFmtId="166" fontId="22" fillId="0" borderId="34" xfId="35" applyNumberFormat="1" applyFont="1" applyBorder="1" applyProtection="1">
      <alignment horizontal="center" vertical="center"/>
    </xf>
    <xf numFmtId="166" fontId="21" fillId="0" borderId="34" xfId="39" applyNumberFormat="1" applyFont="1" applyBorder="1" applyAlignment="1" applyProtection="1">
      <alignment shrinkToFit="1"/>
    </xf>
    <xf numFmtId="166" fontId="22" fillId="0" borderId="34" xfId="39" applyNumberFormat="1" applyFont="1" applyBorder="1" applyAlignment="1" applyProtection="1">
      <alignment shrinkToFit="1"/>
    </xf>
    <xf numFmtId="166" fontId="23" fillId="0" borderId="34" xfId="39" applyNumberFormat="1" applyFont="1" applyBorder="1" applyAlignment="1" applyProtection="1">
      <alignment shrinkToFit="1"/>
    </xf>
    <xf numFmtId="166" fontId="16" fillId="0" borderId="34" xfId="0" applyNumberFormat="1" applyFon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6" fontId="22" fillId="0" borderId="20" xfId="51" applyNumberFormat="1" applyFont="1" applyBorder="1" applyProtection="1">
      <alignment horizontal="center" vertical="center" shrinkToFit="1"/>
    </xf>
    <xf numFmtId="166" fontId="21" fillId="0" borderId="13" xfId="54" applyNumberFormat="1" applyFont="1" applyBorder="1" applyProtection="1">
      <alignment horizontal="right" shrinkToFit="1"/>
    </xf>
    <xf numFmtId="166" fontId="22" fillId="0" borderId="13" xfId="54" applyNumberFormat="1" applyFont="1" applyBorder="1" applyProtection="1">
      <alignment horizontal="right" shrinkToFit="1"/>
    </xf>
    <xf numFmtId="166" fontId="21" fillId="0" borderId="13" xfId="62" applyNumberFormat="1" applyFont="1" applyBorder="1" applyProtection="1">
      <alignment horizontal="right" wrapText="1"/>
    </xf>
    <xf numFmtId="166" fontId="22" fillId="0" borderId="13" xfId="63" applyNumberFormat="1" applyFont="1" applyBorder="1" applyProtection="1">
      <alignment horizontal="right" wrapText="1"/>
    </xf>
    <xf numFmtId="166" fontId="21" fillId="0" borderId="13" xfId="63" applyNumberFormat="1" applyFont="1" applyBorder="1" applyProtection="1">
      <alignment horizontal="right" wrapText="1"/>
    </xf>
    <xf numFmtId="166" fontId="15" fillId="0" borderId="13" xfId="54" applyNumberFormat="1" applyFont="1" applyBorder="1" applyAlignment="1" applyProtection="1">
      <alignment horizontal="center" shrinkToFit="1"/>
    </xf>
    <xf numFmtId="166" fontId="3" fillId="0" borderId="13" xfId="54" applyNumberFormat="1" applyBorder="1" applyProtection="1">
      <alignment horizontal="right" shrinkToFit="1"/>
    </xf>
    <xf numFmtId="0" fontId="22" fillId="0" borderId="34" xfId="36" applyNumberFormat="1" applyFont="1" applyBorder="1" applyProtection="1">
      <alignment horizontal="left" wrapText="1"/>
    </xf>
    <xf numFmtId="49" fontId="22" fillId="0" borderId="34" xfId="38" applyNumberFormat="1" applyFont="1" applyBorder="1" applyProtection="1">
      <alignment horizontal="center"/>
    </xf>
    <xf numFmtId="4" fontId="22" fillId="0" borderId="34" xfId="39" applyNumberFormat="1" applyFont="1" applyBorder="1" applyAlignment="1" applyProtection="1">
      <alignment shrinkToFit="1"/>
    </xf>
    <xf numFmtId="2" fontId="23" fillId="0" borderId="34" xfId="0" applyNumberFormat="1" applyFont="1" applyBorder="1" applyAlignment="1" applyProtection="1">
      <protection locked="0"/>
    </xf>
    <xf numFmtId="166" fontId="23" fillId="0" borderId="34" xfId="0" applyNumberFormat="1" applyFont="1" applyBorder="1" applyAlignment="1" applyProtection="1">
      <protection locked="0"/>
    </xf>
    <xf numFmtId="4" fontId="22" fillId="0" borderId="13" xfId="39" applyNumberFormat="1" applyFont="1" applyBorder="1" applyProtection="1">
      <alignment horizontal="right" shrinkToFit="1"/>
    </xf>
    <xf numFmtId="166" fontId="22" fillId="0" borderId="13" xfId="29" applyNumberFormat="1" applyFont="1" applyProtection="1">
      <alignment horizontal="center" vertical="top" wrapText="1"/>
    </xf>
    <xf numFmtId="166" fontId="22" fillId="0" borderId="13" xfId="29" applyNumberFormat="1" applyFont="1">
      <alignment horizontal="center" vertical="top" wrapText="1"/>
    </xf>
    <xf numFmtId="0" fontId="22" fillId="0" borderId="13" xfId="29" applyNumberFormat="1" applyFont="1" applyProtection="1">
      <alignment horizontal="center" vertical="top" wrapText="1"/>
    </xf>
    <xf numFmtId="0" fontId="22" fillId="0" borderId="13" xfId="29" applyFont="1">
      <alignment horizontal="center" vertical="top" wrapText="1"/>
    </xf>
    <xf numFmtId="49" fontId="22" fillId="0" borderId="13" xfId="30" applyNumberFormat="1" applyFont="1" applyProtection="1">
      <alignment horizontal="center" vertical="top" wrapText="1"/>
    </xf>
    <xf numFmtId="49" fontId="22" fillId="0" borderId="13" xfId="30" applyFo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20" fillId="0" borderId="1" xfId="28" applyNumberFormat="1" applyFont="1" applyBorder="1" applyAlignment="1" applyProtection="1">
      <alignment horizontal="center" vertical="center" wrapText="1"/>
    </xf>
    <xf numFmtId="0" fontId="22" fillId="0" borderId="34" xfId="29" applyNumberFormat="1" applyFont="1" applyBorder="1" applyProtection="1">
      <alignment horizontal="center" vertical="top" wrapText="1"/>
    </xf>
    <xf numFmtId="0" fontId="22" fillId="0" borderId="34" xfId="29" applyFont="1" applyBorder="1">
      <alignment horizontal="center" vertical="top" wrapText="1"/>
    </xf>
    <xf numFmtId="49" fontId="22" fillId="0" borderId="34" xfId="30" applyNumberFormat="1" applyFont="1" applyBorder="1" applyProtection="1">
      <alignment horizontal="center" vertical="top" wrapText="1"/>
    </xf>
    <xf numFmtId="49" fontId="22" fillId="0" borderId="34" xfId="30" applyFont="1" applyBorder="1">
      <alignment horizontal="center" vertical="top" wrapText="1"/>
    </xf>
    <xf numFmtId="166" fontId="22" fillId="0" borderId="34" xfId="29" applyNumberFormat="1" applyFont="1" applyBorder="1" applyProtection="1">
      <alignment horizontal="center" vertical="top" wrapText="1"/>
    </xf>
    <xf numFmtId="166" fontId="22" fillId="0" borderId="34" xfId="29" applyNumberFormat="1" applyFont="1" applyBorder="1">
      <alignment horizontal="center" vertical="top" wrapText="1"/>
    </xf>
    <xf numFmtId="0" fontId="19" fillId="0" borderId="1" xfId="28" applyNumberFormat="1" applyFont="1" applyBorder="1" applyAlignment="1" applyProtection="1">
      <alignment horizontal="center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topLeftCell="A83" zoomScaleNormal="100" zoomScaleSheetLayoutView="100" workbookViewId="0">
      <selection activeCell="A115" sqref="A115"/>
    </sheetView>
  </sheetViews>
  <sheetFormatPr defaultColWidth="9.109375" defaultRowHeight="14.4" x14ac:dyDescent="0.3"/>
  <cols>
    <col min="1" max="1" width="50.6640625" style="1" customWidth="1"/>
    <col min="2" max="2" width="22.33203125" style="1" customWidth="1"/>
    <col min="3" max="3" width="15.5546875" style="1" customWidth="1"/>
    <col min="4" max="4" width="14.33203125" style="1" customWidth="1"/>
    <col min="5" max="5" width="14.44140625" style="73" customWidth="1"/>
    <col min="6" max="16384" width="9.109375" style="1"/>
  </cols>
  <sheetData>
    <row r="1" spans="1:7" ht="13.8" customHeight="1" x14ac:dyDescent="0.3">
      <c r="A1" s="2"/>
      <c r="B1" s="2"/>
      <c r="C1" s="2"/>
      <c r="D1" s="94"/>
      <c r="E1" s="94"/>
      <c r="F1" s="6"/>
    </row>
    <row r="2" spans="1:7" ht="47.4" customHeight="1" x14ac:dyDescent="0.3">
      <c r="A2" s="95" t="s">
        <v>164</v>
      </c>
      <c r="B2" s="95"/>
      <c r="C2" s="95"/>
      <c r="D2" s="95"/>
      <c r="E2" s="95"/>
      <c r="F2" s="23"/>
      <c r="G2" s="22"/>
    </row>
    <row r="3" spans="1:7" ht="16.8" customHeight="1" x14ac:dyDescent="0.3">
      <c r="A3" s="19"/>
      <c r="B3" s="19"/>
      <c r="C3" s="19"/>
      <c r="D3" s="19"/>
      <c r="E3" s="66"/>
      <c r="F3" s="23"/>
      <c r="G3" s="22"/>
    </row>
    <row r="4" spans="1:7" ht="15" customHeight="1" x14ac:dyDescent="0.3">
      <c r="A4" s="19"/>
      <c r="B4" s="21" t="s">
        <v>161</v>
      </c>
      <c r="C4" s="19"/>
      <c r="D4" s="19"/>
      <c r="E4" s="66"/>
      <c r="F4" s="23"/>
      <c r="G4" s="22"/>
    </row>
    <row r="5" spans="1:7" ht="15" customHeight="1" x14ac:dyDescent="0.3">
      <c r="A5" s="18"/>
      <c r="B5" s="18"/>
      <c r="C5" s="18"/>
      <c r="D5" s="18"/>
      <c r="E5" s="67" t="s">
        <v>101</v>
      </c>
      <c r="F5" s="23"/>
      <c r="G5" s="22"/>
    </row>
    <row r="6" spans="1:7" ht="12.9" customHeight="1" x14ac:dyDescent="0.3">
      <c r="A6" s="96" t="s">
        <v>155</v>
      </c>
      <c r="B6" s="96" t="s">
        <v>1</v>
      </c>
      <c r="C6" s="98" t="s">
        <v>2</v>
      </c>
      <c r="D6" s="98" t="s">
        <v>3</v>
      </c>
      <c r="E6" s="100" t="s">
        <v>165</v>
      </c>
      <c r="F6" s="24"/>
      <c r="G6" s="22"/>
    </row>
    <row r="7" spans="1:7" ht="12" customHeight="1" x14ac:dyDescent="0.3">
      <c r="A7" s="97"/>
      <c r="B7" s="97"/>
      <c r="C7" s="99"/>
      <c r="D7" s="99"/>
      <c r="E7" s="101"/>
      <c r="F7" s="25"/>
    </row>
    <row r="8" spans="1:7" ht="14.25" customHeight="1" x14ac:dyDescent="0.3">
      <c r="A8" s="97"/>
      <c r="B8" s="97"/>
      <c r="C8" s="99"/>
      <c r="D8" s="99"/>
      <c r="E8" s="101"/>
      <c r="F8" s="25"/>
    </row>
    <row r="9" spans="1:7" ht="14.25" customHeight="1" x14ac:dyDescent="0.3">
      <c r="A9" s="29">
        <v>1</v>
      </c>
      <c r="B9" s="30">
        <v>2</v>
      </c>
      <c r="C9" s="31" t="s">
        <v>154</v>
      </c>
      <c r="D9" s="31" t="s">
        <v>4</v>
      </c>
      <c r="E9" s="68" t="s">
        <v>5</v>
      </c>
      <c r="F9" s="25"/>
    </row>
    <row r="10" spans="1:7" ht="17.25" customHeight="1" x14ac:dyDescent="0.3">
      <c r="A10" s="27" t="s">
        <v>6</v>
      </c>
      <c r="B10" s="28"/>
      <c r="C10" s="37">
        <f>C11+C35+C46+C33+C17</f>
        <v>6039952.0999999996</v>
      </c>
      <c r="D10" s="37">
        <f>D11+D35+D46+D33+D17+D43</f>
        <v>6050807.4499999993</v>
      </c>
      <c r="E10" s="69">
        <f>D10/C10*100</f>
        <v>100.17972576305696</v>
      </c>
      <c r="F10" s="25"/>
    </row>
    <row r="11" spans="1:7" ht="17.25" customHeight="1" x14ac:dyDescent="0.3">
      <c r="A11" s="82" t="s">
        <v>98</v>
      </c>
      <c r="B11" s="83" t="s">
        <v>42</v>
      </c>
      <c r="C11" s="84">
        <f>C12+C25+C23</f>
        <v>911220</v>
      </c>
      <c r="D11" s="84">
        <f>D12+D25+D23</f>
        <v>861749.66999999981</v>
      </c>
      <c r="E11" s="70">
        <f>D11/C11*100</f>
        <v>94.570978468426929</v>
      </c>
      <c r="F11" s="25"/>
    </row>
    <row r="12" spans="1:7" ht="15" customHeight="1" x14ac:dyDescent="0.3">
      <c r="A12" s="36" t="s">
        <v>14</v>
      </c>
      <c r="B12" s="32" t="s">
        <v>43</v>
      </c>
      <c r="C12" s="39">
        <f>C13</f>
        <v>46020</v>
      </c>
      <c r="D12" s="39">
        <f>D13</f>
        <v>45968.07</v>
      </c>
      <c r="E12" s="70">
        <f t="shared" ref="E12:E49" si="0">D12/C12*100</f>
        <v>99.887157757496738</v>
      </c>
      <c r="F12" s="25"/>
    </row>
    <row r="13" spans="1:7" ht="15" hidden="1" customHeight="1" x14ac:dyDescent="0.3">
      <c r="A13" s="36" t="s">
        <v>104</v>
      </c>
      <c r="B13" s="32" t="s">
        <v>105</v>
      </c>
      <c r="C13" s="38">
        <v>46020</v>
      </c>
      <c r="D13" s="38">
        <v>45968.07</v>
      </c>
      <c r="E13" s="70">
        <f t="shared" si="0"/>
        <v>99.887157757496738</v>
      </c>
      <c r="F13" s="25"/>
    </row>
    <row r="14" spans="1:7" ht="60.6" hidden="1" customHeight="1" x14ac:dyDescent="0.3">
      <c r="A14" s="36" t="s">
        <v>15</v>
      </c>
      <c r="B14" s="32" t="s">
        <v>44</v>
      </c>
      <c r="C14" s="39">
        <v>40320</v>
      </c>
      <c r="D14" s="39">
        <v>44964.58</v>
      </c>
      <c r="E14" s="70">
        <f t="shared" si="0"/>
        <v>111.51929563492064</v>
      </c>
      <c r="F14" s="25"/>
    </row>
    <row r="15" spans="1:7" ht="69" hidden="1" customHeight="1" x14ac:dyDescent="0.3">
      <c r="A15" s="34" t="s">
        <v>100</v>
      </c>
      <c r="B15" s="32" t="s">
        <v>99</v>
      </c>
      <c r="C15" s="39">
        <v>0</v>
      </c>
      <c r="D15" s="39">
        <v>0.01</v>
      </c>
      <c r="E15" s="70">
        <v>0</v>
      </c>
      <c r="F15" s="25"/>
    </row>
    <row r="16" spans="1:7" ht="36.6" hidden="1" customHeight="1" x14ac:dyDescent="0.3">
      <c r="A16" s="36" t="s">
        <v>16</v>
      </c>
      <c r="B16" s="32" t="s">
        <v>45</v>
      </c>
      <c r="C16" s="39">
        <v>5700</v>
      </c>
      <c r="D16" s="39">
        <v>1003.48</v>
      </c>
      <c r="E16" s="70">
        <f>D16/C16*100</f>
        <v>17.604912280701754</v>
      </c>
      <c r="F16" s="25"/>
    </row>
    <row r="17" spans="1:8" ht="41.4" customHeight="1" x14ac:dyDescent="0.3">
      <c r="A17" s="35" t="s">
        <v>9</v>
      </c>
      <c r="B17" s="33" t="s">
        <v>46</v>
      </c>
      <c r="C17" s="38">
        <f>C18</f>
        <v>483100</v>
      </c>
      <c r="D17" s="38">
        <f>D18</f>
        <v>539804.46</v>
      </c>
      <c r="E17" s="70">
        <f t="shared" si="0"/>
        <v>111.73762368039743</v>
      </c>
      <c r="F17" s="25"/>
    </row>
    <row r="18" spans="1:8" ht="24" hidden="1" customHeight="1" x14ac:dyDescent="0.3">
      <c r="A18" s="35" t="s">
        <v>10</v>
      </c>
      <c r="B18" s="33" t="s">
        <v>47</v>
      </c>
      <c r="C18" s="40">
        <v>483100</v>
      </c>
      <c r="D18" s="40">
        <v>539804.46</v>
      </c>
      <c r="E18" s="70">
        <f t="shared" si="0"/>
        <v>111.73762368039743</v>
      </c>
      <c r="F18" s="25"/>
    </row>
    <row r="19" spans="1:8" ht="46.95" hidden="1" customHeight="1" x14ac:dyDescent="0.3">
      <c r="A19" s="36" t="s">
        <v>11</v>
      </c>
      <c r="B19" s="32" t="s">
        <v>48</v>
      </c>
      <c r="C19" s="39">
        <v>175200</v>
      </c>
      <c r="D19" s="39">
        <v>245709.91</v>
      </c>
      <c r="E19" s="70">
        <f t="shared" si="0"/>
        <v>140.24538242009132</v>
      </c>
      <c r="F19" s="25"/>
    </row>
    <row r="20" spans="1:8" ht="61.95" hidden="1" customHeight="1" x14ac:dyDescent="0.3">
      <c r="A20" s="36" t="s">
        <v>12</v>
      </c>
      <c r="B20" s="32" t="s">
        <v>49</v>
      </c>
      <c r="C20" s="39">
        <v>1200</v>
      </c>
      <c r="D20" s="39">
        <v>1806.03</v>
      </c>
      <c r="E20" s="70">
        <f t="shared" si="0"/>
        <v>150.5025</v>
      </c>
      <c r="F20" s="25"/>
    </row>
    <row r="21" spans="1:8" ht="46.95" hidden="1" customHeight="1" x14ac:dyDescent="0.3">
      <c r="A21" s="36" t="s">
        <v>13</v>
      </c>
      <c r="B21" s="32" t="s">
        <v>50</v>
      </c>
      <c r="C21" s="39">
        <v>339300</v>
      </c>
      <c r="D21" s="39">
        <v>328269.26</v>
      </c>
      <c r="E21" s="70">
        <f t="shared" si="0"/>
        <v>96.748971411730039</v>
      </c>
      <c r="F21" s="25"/>
    </row>
    <row r="22" spans="1:8" ht="46.2" hidden="1" customHeight="1" x14ac:dyDescent="0.3">
      <c r="A22" s="34" t="s">
        <v>106</v>
      </c>
      <c r="B22" s="32" t="s">
        <v>107</v>
      </c>
      <c r="C22" s="39">
        <v>-32600</v>
      </c>
      <c r="D22" s="39">
        <v>-35980.74</v>
      </c>
      <c r="E22" s="70">
        <v>0</v>
      </c>
      <c r="F22" s="25"/>
    </row>
    <row r="23" spans="1:8" ht="13.95" customHeight="1" x14ac:dyDescent="0.3">
      <c r="A23" s="34" t="s">
        <v>132</v>
      </c>
      <c r="B23" s="32" t="s">
        <v>133</v>
      </c>
      <c r="C23" s="39">
        <v>1200</v>
      </c>
      <c r="D23" s="39">
        <v>1438.2</v>
      </c>
      <c r="E23" s="70">
        <f>D23/C23*100</f>
        <v>119.85000000000001</v>
      </c>
      <c r="F23" s="25"/>
    </row>
    <row r="24" spans="1:8" ht="19.2" hidden="1" customHeight="1" x14ac:dyDescent="0.3">
      <c r="A24" s="34" t="s">
        <v>130</v>
      </c>
      <c r="B24" s="32" t="s">
        <v>134</v>
      </c>
      <c r="C24" s="39">
        <v>1200</v>
      </c>
      <c r="D24" s="39">
        <v>1438.2</v>
      </c>
      <c r="E24" s="70">
        <f>D24/C24*100</f>
        <v>119.85000000000001</v>
      </c>
      <c r="F24" s="25"/>
    </row>
    <row r="25" spans="1:8" ht="15" customHeight="1" x14ac:dyDescent="0.3">
      <c r="A25" s="36" t="s">
        <v>17</v>
      </c>
      <c r="B25" s="32" t="s">
        <v>51</v>
      </c>
      <c r="C25" s="39">
        <f>C26+C28</f>
        <v>864000</v>
      </c>
      <c r="D25" s="39">
        <f>D26+D28</f>
        <v>814343.39999999991</v>
      </c>
      <c r="E25" s="70">
        <f t="shared" si="0"/>
        <v>94.252708333333317</v>
      </c>
      <c r="F25" s="25"/>
      <c r="H25" s="3"/>
    </row>
    <row r="26" spans="1:8" ht="12.6" hidden="1" customHeight="1" x14ac:dyDescent="0.3">
      <c r="A26" s="36" t="s">
        <v>18</v>
      </c>
      <c r="B26" s="32" t="s">
        <v>52</v>
      </c>
      <c r="C26" s="39">
        <v>169000</v>
      </c>
      <c r="D26" s="39">
        <v>173355.69</v>
      </c>
      <c r="E26" s="70">
        <f t="shared" si="0"/>
        <v>102.57733136094676</v>
      </c>
      <c r="F26" s="25"/>
    </row>
    <row r="27" spans="1:8" ht="36.6" hidden="1" x14ac:dyDescent="0.3">
      <c r="A27" s="36" t="s">
        <v>19</v>
      </c>
      <c r="B27" s="32" t="s">
        <v>53</v>
      </c>
      <c r="C27" s="39">
        <v>169000</v>
      </c>
      <c r="D27" s="39">
        <v>173355.69</v>
      </c>
      <c r="E27" s="70">
        <f t="shared" si="0"/>
        <v>102.57733136094676</v>
      </c>
      <c r="F27" s="25"/>
    </row>
    <row r="28" spans="1:8" hidden="1" x14ac:dyDescent="0.3">
      <c r="A28" s="36" t="s">
        <v>20</v>
      </c>
      <c r="B28" s="32" t="s">
        <v>54</v>
      </c>
      <c r="C28" s="39">
        <v>695000</v>
      </c>
      <c r="D28" s="39">
        <v>640987.71</v>
      </c>
      <c r="E28" s="70">
        <f t="shared" si="0"/>
        <v>92.228447482014388</v>
      </c>
      <c r="F28" s="25"/>
    </row>
    <row r="29" spans="1:8" hidden="1" x14ac:dyDescent="0.3">
      <c r="A29" s="36" t="s">
        <v>21</v>
      </c>
      <c r="B29" s="32" t="s">
        <v>55</v>
      </c>
      <c r="C29" s="39">
        <v>242000</v>
      </c>
      <c r="D29" s="39">
        <v>8383</v>
      </c>
      <c r="E29" s="70">
        <f t="shared" si="0"/>
        <v>3.4640495867768593</v>
      </c>
      <c r="F29" s="25"/>
    </row>
    <row r="30" spans="1:8" ht="24.6" hidden="1" x14ac:dyDescent="0.3">
      <c r="A30" s="36" t="s">
        <v>22</v>
      </c>
      <c r="B30" s="32" t="s">
        <v>56</v>
      </c>
      <c r="C30" s="39">
        <v>242000</v>
      </c>
      <c r="D30" s="39">
        <v>8383</v>
      </c>
      <c r="E30" s="70">
        <f t="shared" si="0"/>
        <v>3.4640495867768593</v>
      </c>
      <c r="F30" s="25"/>
    </row>
    <row r="31" spans="1:8" hidden="1" x14ac:dyDescent="0.3">
      <c r="A31" s="36" t="s">
        <v>23</v>
      </c>
      <c r="B31" s="32" t="s">
        <v>57</v>
      </c>
      <c r="C31" s="39">
        <v>453000</v>
      </c>
      <c r="D31" s="39">
        <v>632604.71</v>
      </c>
      <c r="E31" s="70">
        <f t="shared" si="0"/>
        <v>139.64783885209712</v>
      </c>
      <c r="F31" s="25"/>
    </row>
    <row r="32" spans="1:8" ht="25.95" hidden="1" customHeight="1" x14ac:dyDescent="0.3">
      <c r="A32" s="36" t="s">
        <v>24</v>
      </c>
      <c r="B32" s="32" t="s">
        <v>58</v>
      </c>
      <c r="C32" s="39">
        <v>453000</v>
      </c>
      <c r="D32" s="39">
        <v>632604.71</v>
      </c>
      <c r="E32" s="70">
        <f t="shared" si="0"/>
        <v>139.64783885209712</v>
      </c>
      <c r="F32" s="25"/>
    </row>
    <row r="33" spans="1:6" ht="42.6" customHeight="1" x14ac:dyDescent="0.3">
      <c r="A33" s="36" t="s">
        <v>25</v>
      </c>
      <c r="B33" s="32" t="s">
        <v>59</v>
      </c>
      <c r="C33" s="39">
        <f>C34</f>
        <v>6700</v>
      </c>
      <c r="D33" s="39">
        <f>D34</f>
        <v>0</v>
      </c>
      <c r="E33" s="70">
        <f t="shared" si="0"/>
        <v>0</v>
      </c>
      <c r="F33" s="25"/>
    </row>
    <row r="34" spans="1:6" ht="59.4" hidden="1" customHeight="1" x14ac:dyDescent="0.3">
      <c r="A34" s="36" t="s">
        <v>26</v>
      </c>
      <c r="B34" s="32" t="s">
        <v>60</v>
      </c>
      <c r="C34" s="39">
        <v>6700</v>
      </c>
      <c r="D34" s="39">
        <v>0</v>
      </c>
      <c r="E34" s="70">
        <f t="shared" si="0"/>
        <v>0</v>
      </c>
      <c r="F34" s="25"/>
    </row>
    <row r="35" spans="1:6" ht="18" customHeight="1" x14ac:dyDescent="0.3">
      <c r="A35" s="36" t="s">
        <v>8</v>
      </c>
      <c r="B35" s="32" t="s">
        <v>108</v>
      </c>
      <c r="C35" s="39">
        <f>C36</f>
        <v>3785365.36</v>
      </c>
      <c r="D35" s="39">
        <f>D36</f>
        <v>3785365.36</v>
      </c>
      <c r="E35" s="70">
        <f t="shared" si="0"/>
        <v>100</v>
      </c>
      <c r="F35" s="25"/>
    </row>
    <row r="36" spans="1:6" ht="44.4" customHeight="1" x14ac:dyDescent="0.3">
      <c r="A36" s="34" t="s">
        <v>109</v>
      </c>
      <c r="B36" s="32" t="s">
        <v>110</v>
      </c>
      <c r="C36" s="39">
        <f>C37+C40</f>
        <v>3785365.36</v>
      </c>
      <c r="D36" s="39">
        <f>D37+D40</f>
        <v>3785365.36</v>
      </c>
      <c r="E36" s="70">
        <f t="shared" si="0"/>
        <v>100</v>
      </c>
      <c r="F36" s="25"/>
    </row>
    <row r="37" spans="1:6" ht="19.95" hidden="1" customHeight="1" x14ac:dyDescent="0.3">
      <c r="A37" s="34" t="s">
        <v>114</v>
      </c>
      <c r="B37" s="32" t="s">
        <v>115</v>
      </c>
      <c r="C37" s="39">
        <v>1366200</v>
      </c>
      <c r="D37" s="39">
        <v>1366200</v>
      </c>
      <c r="E37" s="70">
        <f t="shared" si="0"/>
        <v>100</v>
      </c>
      <c r="F37" s="25"/>
    </row>
    <row r="38" spans="1:6" ht="15" hidden="1" customHeight="1" x14ac:dyDescent="0.3">
      <c r="A38" s="34" t="s">
        <v>116</v>
      </c>
      <c r="B38" s="32" t="s">
        <v>119</v>
      </c>
      <c r="C38" s="39">
        <v>1366200</v>
      </c>
      <c r="D38" s="39">
        <v>1366200</v>
      </c>
      <c r="E38" s="70">
        <f t="shared" si="0"/>
        <v>100</v>
      </c>
      <c r="F38" s="25"/>
    </row>
    <row r="39" spans="1:6" ht="25.95" hidden="1" customHeight="1" x14ac:dyDescent="0.3">
      <c r="A39" s="34" t="s">
        <v>118</v>
      </c>
      <c r="B39" s="32" t="s">
        <v>117</v>
      </c>
      <c r="C39" s="39">
        <v>1366200</v>
      </c>
      <c r="D39" s="39">
        <v>1366200</v>
      </c>
      <c r="E39" s="70">
        <f t="shared" si="0"/>
        <v>100</v>
      </c>
      <c r="F39" s="25"/>
    </row>
    <row r="40" spans="1:6" ht="19.95" hidden="1" customHeight="1" x14ac:dyDescent="0.3">
      <c r="A40" s="34" t="s">
        <v>120</v>
      </c>
      <c r="B40" s="32" t="s">
        <v>121</v>
      </c>
      <c r="C40" s="39">
        <v>2419165.36</v>
      </c>
      <c r="D40" s="39">
        <v>2419165.36</v>
      </c>
      <c r="E40" s="70">
        <f t="shared" si="0"/>
        <v>100</v>
      </c>
      <c r="F40" s="25"/>
    </row>
    <row r="41" spans="1:6" ht="14.4" hidden="1" customHeight="1" x14ac:dyDescent="0.3">
      <c r="A41" s="34" t="s">
        <v>157</v>
      </c>
      <c r="B41" s="32" t="s">
        <v>122</v>
      </c>
      <c r="C41" s="39">
        <v>2419165.36</v>
      </c>
      <c r="D41" s="39">
        <v>3371563.25</v>
      </c>
      <c r="E41" s="70">
        <f t="shared" si="0"/>
        <v>139.36886273867611</v>
      </c>
      <c r="F41" s="25"/>
    </row>
    <row r="42" spans="1:6" ht="13.8" hidden="1" customHeight="1" x14ac:dyDescent="0.3">
      <c r="A42" s="34" t="s">
        <v>158</v>
      </c>
      <c r="B42" s="32" t="s">
        <v>123</v>
      </c>
      <c r="C42" s="39">
        <v>2419165.36</v>
      </c>
      <c r="D42" s="39">
        <v>3371563.25</v>
      </c>
      <c r="E42" s="70">
        <f t="shared" si="0"/>
        <v>139.36886273867611</v>
      </c>
      <c r="F42" s="25"/>
    </row>
    <row r="43" spans="1:6" x14ac:dyDescent="0.3">
      <c r="A43" s="34" t="s">
        <v>135</v>
      </c>
      <c r="B43" s="32" t="s">
        <v>136</v>
      </c>
      <c r="C43" s="39">
        <v>0</v>
      </c>
      <c r="D43" s="39">
        <v>11609</v>
      </c>
      <c r="E43" s="70">
        <v>0</v>
      </c>
      <c r="F43" s="25"/>
    </row>
    <row r="44" spans="1:6" hidden="1" x14ac:dyDescent="0.3">
      <c r="A44" s="34" t="s">
        <v>137</v>
      </c>
      <c r="B44" s="32" t="s">
        <v>138</v>
      </c>
      <c r="C44" s="39">
        <v>0</v>
      </c>
      <c r="D44" s="39">
        <v>11609</v>
      </c>
      <c r="E44" s="70">
        <v>0</v>
      </c>
      <c r="F44" s="25"/>
    </row>
    <row r="45" spans="1:6" hidden="1" x14ac:dyDescent="0.3">
      <c r="A45" s="34" t="s">
        <v>131</v>
      </c>
      <c r="B45" s="32" t="s">
        <v>139</v>
      </c>
      <c r="C45" s="39">
        <v>0</v>
      </c>
      <c r="D45" s="39">
        <v>11609</v>
      </c>
      <c r="E45" s="70">
        <v>0</v>
      </c>
      <c r="F45" s="25"/>
    </row>
    <row r="46" spans="1:6" ht="17.399999999999999" customHeight="1" x14ac:dyDescent="0.3">
      <c r="A46" s="36" t="s">
        <v>124</v>
      </c>
      <c r="B46" s="32" t="s">
        <v>140</v>
      </c>
      <c r="C46" s="39">
        <f>C47+C52+C55</f>
        <v>853566.74</v>
      </c>
      <c r="D46" s="39">
        <f>D47+D52+D55</f>
        <v>852278.96000000008</v>
      </c>
      <c r="E46" s="70">
        <f>D46/C46*100</f>
        <v>99.849129547854702</v>
      </c>
      <c r="F46" s="25"/>
    </row>
    <row r="47" spans="1:6" ht="24" customHeight="1" x14ac:dyDescent="0.3">
      <c r="A47" s="36" t="s">
        <v>125</v>
      </c>
      <c r="B47" s="32" t="s">
        <v>141</v>
      </c>
      <c r="C47" s="39">
        <v>793566.74</v>
      </c>
      <c r="D47" s="39">
        <v>793470.3</v>
      </c>
      <c r="E47" s="70">
        <f t="shared" si="0"/>
        <v>99.987847272933848</v>
      </c>
      <c r="F47" s="25"/>
    </row>
    <row r="48" spans="1:6" ht="24" hidden="1" customHeight="1" x14ac:dyDescent="0.3">
      <c r="A48" s="36" t="s">
        <v>159</v>
      </c>
      <c r="B48" s="32" t="s">
        <v>142</v>
      </c>
      <c r="C48" s="39">
        <v>207454.74</v>
      </c>
      <c r="D48" s="39">
        <v>207454.74</v>
      </c>
      <c r="E48" s="70">
        <f t="shared" si="0"/>
        <v>100</v>
      </c>
      <c r="F48" s="25"/>
    </row>
    <row r="49" spans="1:6" ht="46.95" hidden="1" customHeight="1" x14ac:dyDescent="0.3">
      <c r="A49" s="36" t="s">
        <v>111</v>
      </c>
      <c r="B49" s="32" t="s">
        <v>143</v>
      </c>
      <c r="C49" s="39">
        <v>76000</v>
      </c>
      <c r="D49" s="39">
        <v>76000</v>
      </c>
      <c r="E49" s="70">
        <f t="shared" si="0"/>
        <v>100</v>
      </c>
      <c r="F49" s="25"/>
    </row>
    <row r="50" spans="1:6" s="4" customFormat="1" ht="62.4" hidden="1" customHeight="1" x14ac:dyDescent="0.3">
      <c r="A50" s="35" t="s">
        <v>27</v>
      </c>
      <c r="B50" s="33" t="s">
        <v>144</v>
      </c>
      <c r="C50" s="40">
        <v>150</v>
      </c>
      <c r="D50" s="40">
        <v>150</v>
      </c>
      <c r="E50" s="71">
        <f>D50/C50*100</f>
        <v>100</v>
      </c>
      <c r="F50" s="26"/>
    </row>
    <row r="51" spans="1:6" s="4" customFormat="1" ht="62.4" hidden="1" customHeight="1" x14ac:dyDescent="0.3">
      <c r="A51" s="35" t="s">
        <v>160</v>
      </c>
      <c r="B51" s="33" t="s">
        <v>145</v>
      </c>
      <c r="C51" s="40">
        <v>489962</v>
      </c>
      <c r="D51" s="40">
        <v>489962</v>
      </c>
      <c r="E51" s="71">
        <f>D51/C51*100</f>
        <v>100</v>
      </c>
      <c r="F51" s="26"/>
    </row>
    <row r="52" spans="1:6" x14ac:dyDescent="0.3">
      <c r="A52" s="36" t="s">
        <v>112</v>
      </c>
      <c r="B52" s="32" t="s">
        <v>146</v>
      </c>
      <c r="C52" s="39">
        <v>60000</v>
      </c>
      <c r="D52" s="39">
        <v>59710.66</v>
      </c>
      <c r="E52" s="70">
        <f>D52/C52*100</f>
        <v>99.517766666666674</v>
      </c>
      <c r="F52" s="25"/>
    </row>
    <row r="53" spans="1:6" hidden="1" x14ac:dyDescent="0.3">
      <c r="A53" s="34" t="s">
        <v>113</v>
      </c>
      <c r="B53" s="32" t="s">
        <v>147</v>
      </c>
      <c r="C53" s="39">
        <v>60000</v>
      </c>
      <c r="D53" s="39">
        <v>59710.66</v>
      </c>
      <c r="E53" s="70">
        <f>D53/C53*100</f>
        <v>99.517766666666674</v>
      </c>
      <c r="F53" s="25"/>
    </row>
    <row r="54" spans="1:6" hidden="1" x14ac:dyDescent="0.3">
      <c r="A54" s="34" t="s">
        <v>113</v>
      </c>
      <c r="B54" s="32" t="s">
        <v>148</v>
      </c>
      <c r="C54" s="39">
        <v>60000</v>
      </c>
      <c r="D54" s="39">
        <v>59710.66</v>
      </c>
      <c r="E54" s="70">
        <f>D54/C54*100</f>
        <v>99.517766666666674</v>
      </c>
      <c r="F54" s="25"/>
    </row>
    <row r="55" spans="1:6" ht="36.6" x14ac:dyDescent="0.3">
      <c r="A55" s="58" t="s">
        <v>149</v>
      </c>
      <c r="B55" s="59" t="s">
        <v>150</v>
      </c>
      <c r="C55" s="85">
        <v>0</v>
      </c>
      <c r="D55" s="85">
        <v>-902</v>
      </c>
      <c r="E55" s="86">
        <v>0</v>
      </c>
      <c r="F55" s="22"/>
    </row>
    <row r="56" spans="1:6" ht="31.8" hidden="1" x14ac:dyDescent="0.3">
      <c r="A56" s="17" t="s">
        <v>151</v>
      </c>
      <c r="B56" s="15" t="s">
        <v>152</v>
      </c>
      <c r="C56" s="16">
        <v>0</v>
      </c>
      <c r="D56" s="16">
        <v>-902</v>
      </c>
      <c r="E56" s="72">
        <v>0</v>
      </c>
    </row>
    <row r="57" spans="1:6" ht="31.8" hidden="1" x14ac:dyDescent="0.3">
      <c r="A57" s="17" t="s">
        <v>151</v>
      </c>
      <c r="B57" s="15" t="s">
        <v>153</v>
      </c>
      <c r="C57" s="16">
        <v>0</v>
      </c>
      <c r="D57" s="16">
        <v>-902</v>
      </c>
      <c r="E57" s="72">
        <v>0</v>
      </c>
    </row>
    <row r="59" spans="1:6" x14ac:dyDescent="0.3">
      <c r="B59" s="20" t="s">
        <v>162</v>
      </c>
    </row>
    <row r="61" spans="1:6" x14ac:dyDescent="0.3">
      <c r="A61" s="90" t="s">
        <v>0</v>
      </c>
      <c r="B61" s="90" t="s">
        <v>69</v>
      </c>
      <c r="C61" s="92" t="s">
        <v>2</v>
      </c>
      <c r="D61" s="92" t="s">
        <v>3</v>
      </c>
      <c r="E61" s="88" t="s">
        <v>165</v>
      </c>
    </row>
    <row r="62" spans="1:6" x14ac:dyDescent="0.3">
      <c r="A62" s="91"/>
      <c r="B62" s="91"/>
      <c r="C62" s="93"/>
      <c r="D62" s="93"/>
      <c r="E62" s="89"/>
    </row>
    <row r="63" spans="1:6" ht="7.8" customHeight="1" x14ac:dyDescent="0.3">
      <c r="A63" s="91"/>
      <c r="B63" s="91"/>
      <c r="C63" s="93"/>
      <c r="D63" s="93"/>
      <c r="E63" s="89"/>
    </row>
    <row r="64" spans="1:6" x14ac:dyDescent="0.3">
      <c r="A64" s="47">
        <v>1</v>
      </c>
      <c r="B64" s="48">
        <v>2</v>
      </c>
      <c r="C64" s="49" t="s">
        <v>154</v>
      </c>
      <c r="D64" s="49" t="s">
        <v>4</v>
      </c>
      <c r="E64" s="74" t="s">
        <v>5</v>
      </c>
    </row>
    <row r="65" spans="1:5" x14ac:dyDescent="0.3">
      <c r="A65" s="50" t="s">
        <v>28</v>
      </c>
      <c r="B65" s="51" t="s">
        <v>7</v>
      </c>
      <c r="C65" s="52">
        <f>C66+C70+C72+C74+C76+C79+C81</f>
        <v>6799836.6100000003</v>
      </c>
      <c r="D65" s="52">
        <f>D66+D70+D72+D74+D76+D79+D81</f>
        <v>6305237.75</v>
      </c>
      <c r="E65" s="75">
        <f>D65/C65*100</f>
        <v>92.726312581207736</v>
      </c>
    </row>
    <row r="66" spans="1:5" x14ac:dyDescent="0.3">
      <c r="A66" s="41" t="s">
        <v>70</v>
      </c>
      <c r="B66" s="42" t="s">
        <v>71</v>
      </c>
      <c r="C66" s="43">
        <f>C67+C68+C69</f>
        <v>2273711.58</v>
      </c>
      <c r="D66" s="43">
        <f>D67+D68+D69</f>
        <v>2013695.1099999999</v>
      </c>
      <c r="E66" s="75">
        <f t="shared" ref="E66:E72" si="1">D66/C66*100</f>
        <v>88.56422809791907</v>
      </c>
    </row>
    <row r="67" spans="1:5" x14ac:dyDescent="0.3">
      <c r="A67" s="53" t="s">
        <v>29</v>
      </c>
      <c r="B67" s="54" t="s">
        <v>72</v>
      </c>
      <c r="C67" s="55">
        <v>654972</v>
      </c>
      <c r="D67" s="55">
        <v>619517.59</v>
      </c>
      <c r="E67" s="76">
        <f t="shared" si="1"/>
        <v>94.586881576617003</v>
      </c>
    </row>
    <row r="68" spans="1:5" ht="36.6" x14ac:dyDescent="0.3">
      <c r="A68" s="53" t="s">
        <v>30</v>
      </c>
      <c r="B68" s="54" t="s">
        <v>73</v>
      </c>
      <c r="C68" s="55">
        <v>1548939.58</v>
      </c>
      <c r="D68" s="55">
        <v>1324527.52</v>
      </c>
      <c r="E68" s="76">
        <f t="shared" si="1"/>
        <v>85.511890657478062</v>
      </c>
    </row>
    <row r="69" spans="1:5" x14ac:dyDescent="0.3">
      <c r="A69" s="53" t="s">
        <v>74</v>
      </c>
      <c r="B69" s="54" t="s">
        <v>75</v>
      </c>
      <c r="C69" s="55">
        <v>69800</v>
      </c>
      <c r="D69" s="55">
        <v>69650</v>
      </c>
      <c r="E69" s="76">
        <f t="shared" si="1"/>
        <v>99.785100286532952</v>
      </c>
    </row>
    <row r="70" spans="1:5" x14ac:dyDescent="0.3">
      <c r="A70" s="44" t="s">
        <v>76</v>
      </c>
      <c r="B70" s="45" t="s">
        <v>77</v>
      </c>
      <c r="C70" s="46">
        <f>C71</f>
        <v>76000</v>
      </c>
      <c r="D70" s="46">
        <f>D71</f>
        <v>76000</v>
      </c>
      <c r="E70" s="77">
        <f>E71</f>
        <v>100</v>
      </c>
    </row>
    <row r="71" spans="1:5" x14ac:dyDescent="0.3">
      <c r="A71" s="53" t="s">
        <v>78</v>
      </c>
      <c r="B71" s="54" t="s">
        <v>79</v>
      </c>
      <c r="C71" s="55">
        <v>76000</v>
      </c>
      <c r="D71" s="55">
        <v>76000</v>
      </c>
      <c r="E71" s="76">
        <f t="shared" si="1"/>
        <v>100</v>
      </c>
    </row>
    <row r="72" spans="1:5" ht="24" x14ac:dyDescent="0.3">
      <c r="A72" s="44" t="s">
        <v>81</v>
      </c>
      <c r="B72" s="45" t="s">
        <v>80</v>
      </c>
      <c r="C72" s="46">
        <f>C73</f>
        <v>284404</v>
      </c>
      <c r="D72" s="46">
        <f>D73</f>
        <v>264620.92</v>
      </c>
      <c r="E72" s="75">
        <f t="shared" si="1"/>
        <v>93.044021884361669</v>
      </c>
    </row>
    <row r="73" spans="1:5" x14ac:dyDescent="0.3">
      <c r="A73" s="53" t="s">
        <v>82</v>
      </c>
      <c r="B73" s="54" t="s">
        <v>83</v>
      </c>
      <c r="C73" s="55">
        <v>284404</v>
      </c>
      <c r="D73" s="55">
        <v>264620.92</v>
      </c>
      <c r="E73" s="78">
        <v>0</v>
      </c>
    </row>
    <row r="74" spans="1:5" x14ac:dyDescent="0.3">
      <c r="A74" s="44" t="s">
        <v>84</v>
      </c>
      <c r="B74" s="45" t="s">
        <v>85</v>
      </c>
      <c r="C74" s="46">
        <f>C75</f>
        <v>1362265.2</v>
      </c>
      <c r="D74" s="46">
        <f>D75</f>
        <v>1276598</v>
      </c>
      <c r="E74" s="79">
        <f t="shared" ref="E74:E82" si="2">D74/C74*100</f>
        <v>93.711415369048552</v>
      </c>
    </row>
    <row r="75" spans="1:5" x14ac:dyDescent="0.3">
      <c r="A75" s="53" t="s">
        <v>86</v>
      </c>
      <c r="B75" s="54" t="s">
        <v>87</v>
      </c>
      <c r="C75" s="55">
        <v>1362265.2</v>
      </c>
      <c r="D75" s="55">
        <v>1276598</v>
      </c>
      <c r="E75" s="78">
        <f t="shared" si="2"/>
        <v>93.711415369048552</v>
      </c>
    </row>
    <row r="76" spans="1:5" x14ac:dyDescent="0.3">
      <c r="A76" s="44" t="s">
        <v>88</v>
      </c>
      <c r="B76" s="45" t="s">
        <v>89</v>
      </c>
      <c r="C76" s="46">
        <f>C77+C78</f>
        <v>876742.36</v>
      </c>
      <c r="D76" s="46">
        <f>D77+D78</f>
        <v>809637.47</v>
      </c>
      <c r="E76" s="79">
        <f t="shared" si="2"/>
        <v>92.346110663570542</v>
      </c>
    </row>
    <row r="77" spans="1:5" x14ac:dyDescent="0.3">
      <c r="A77" s="53" t="s">
        <v>90</v>
      </c>
      <c r="B77" s="54" t="s">
        <v>92</v>
      </c>
      <c r="C77" s="55">
        <v>2973.44</v>
      </c>
      <c r="D77" s="55">
        <v>1473.44</v>
      </c>
      <c r="E77" s="78">
        <f t="shared" si="2"/>
        <v>49.553379250968575</v>
      </c>
    </row>
    <row r="78" spans="1:5" x14ac:dyDescent="0.3">
      <c r="A78" s="53" t="s">
        <v>91</v>
      </c>
      <c r="B78" s="54" t="s">
        <v>93</v>
      </c>
      <c r="C78" s="55">
        <v>873768.92</v>
      </c>
      <c r="D78" s="55">
        <v>808164.03</v>
      </c>
      <c r="E78" s="78">
        <f t="shared" si="2"/>
        <v>92.491734542354749</v>
      </c>
    </row>
    <row r="79" spans="1:5" x14ac:dyDescent="0.3">
      <c r="A79" s="44" t="s">
        <v>127</v>
      </c>
      <c r="B79" s="45" t="s">
        <v>126</v>
      </c>
      <c r="C79" s="46">
        <f>C80</f>
        <v>99082.47</v>
      </c>
      <c r="D79" s="46">
        <f>D80</f>
        <v>97655.25</v>
      </c>
      <c r="E79" s="79">
        <f t="shared" si="2"/>
        <v>98.55956356356478</v>
      </c>
    </row>
    <row r="80" spans="1:5" x14ac:dyDescent="0.3">
      <c r="A80" s="53" t="s">
        <v>129</v>
      </c>
      <c r="B80" s="54" t="s">
        <v>128</v>
      </c>
      <c r="C80" s="55">
        <v>99082.47</v>
      </c>
      <c r="D80" s="55">
        <v>97655.25</v>
      </c>
      <c r="E80" s="78">
        <f t="shared" si="2"/>
        <v>98.55956356356478</v>
      </c>
    </row>
    <row r="81" spans="1:6" ht="46.8" x14ac:dyDescent="0.3">
      <c r="A81" s="44" t="s">
        <v>94</v>
      </c>
      <c r="B81" s="45" t="s">
        <v>95</v>
      </c>
      <c r="C81" s="46">
        <v>1827631</v>
      </c>
      <c r="D81" s="46">
        <v>1767031</v>
      </c>
      <c r="E81" s="79">
        <f t="shared" si="2"/>
        <v>96.684232210987886</v>
      </c>
    </row>
    <row r="82" spans="1:6" x14ac:dyDescent="0.3">
      <c r="A82" s="53" t="s">
        <v>96</v>
      </c>
      <c r="B82" s="54" t="s">
        <v>97</v>
      </c>
      <c r="C82" s="55">
        <v>1827631</v>
      </c>
      <c r="D82" s="55">
        <v>1767031</v>
      </c>
      <c r="E82" s="78">
        <f t="shared" si="2"/>
        <v>96.684232210987886</v>
      </c>
    </row>
    <row r="84" spans="1:6" ht="14.4" customHeight="1" x14ac:dyDescent="0.3">
      <c r="A84" s="102" t="s">
        <v>163</v>
      </c>
      <c r="B84" s="102"/>
      <c r="C84" s="102"/>
      <c r="D84" s="102"/>
      <c r="E84" s="102"/>
      <c r="F84" s="102"/>
    </row>
    <row r="86" spans="1:6" x14ac:dyDescent="0.3">
      <c r="A86" s="90" t="s">
        <v>0</v>
      </c>
      <c r="B86" s="90" t="s">
        <v>61</v>
      </c>
      <c r="C86" s="90" t="s">
        <v>2</v>
      </c>
      <c r="D86" s="90" t="s">
        <v>3</v>
      </c>
      <c r="E86" s="88" t="s">
        <v>165</v>
      </c>
    </row>
    <row r="87" spans="1:6" ht="21" customHeight="1" x14ac:dyDescent="0.3">
      <c r="A87" s="91"/>
      <c r="B87" s="91"/>
      <c r="C87" s="91"/>
      <c r="D87" s="91"/>
      <c r="E87" s="89"/>
    </row>
    <row r="88" spans="1:6" x14ac:dyDescent="0.3">
      <c r="A88" s="47">
        <v>1</v>
      </c>
      <c r="B88" s="48">
        <v>2</v>
      </c>
      <c r="C88" s="49" t="s">
        <v>154</v>
      </c>
      <c r="D88" s="49" t="s">
        <v>4</v>
      </c>
      <c r="E88" s="74" t="s">
        <v>5</v>
      </c>
    </row>
    <row r="89" spans="1:6" x14ac:dyDescent="0.3">
      <c r="A89" s="56" t="s">
        <v>31</v>
      </c>
      <c r="B89" s="57" t="s">
        <v>7</v>
      </c>
      <c r="C89" s="52">
        <v>759884.51</v>
      </c>
      <c r="D89" s="52">
        <v>254430.3</v>
      </c>
      <c r="E89" s="75">
        <f>D89/C89*100</f>
        <v>33.482759110328487</v>
      </c>
    </row>
    <row r="90" spans="1:6" hidden="1" x14ac:dyDescent="0.3">
      <c r="A90" s="7" t="s">
        <v>156</v>
      </c>
      <c r="B90" s="8" t="s">
        <v>62</v>
      </c>
      <c r="C90" s="9" t="s">
        <v>102</v>
      </c>
      <c r="D90" s="9" t="s">
        <v>102</v>
      </c>
      <c r="E90" s="80" t="s">
        <v>102</v>
      </c>
    </row>
    <row r="91" spans="1:6" hidden="1" x14ac:dyDescent="0.3">
      <c r="A91" s="10" t="s">
        <v>32</v>
      </c>
      <c r="B91" s="8" t="s">
        <v>62</v>
      </c>
      <c r="C91" s="11">
        <v>759884.51</v>
      </c>
      <c r="D91" s="11">
        <v>254430.3</v>
      </c>
      <c r="E91" s="81">
        <f t="shared" ref="E91:E99" si="3">D91/C91*100</f>
        <v>33.482759110328487</v>
      </c>
    </row>
    <row r="92" spans="1:6" hidden="1" x14ac:dyDescent="0.3">
      <c r="A92" s="12" t="s">
        <v>103</v>
      </c>
      <c r="B92" s="8" t="s">
        <v>33</v>
      </c>
      <c r="C92" s="11">
        <v>-6039952.0999999996</v>
      </c>
      <c r="D92" s="11">
        <f>D93</f>
        <v>-6050807.4500000002</v>
      </c>
      <c r="E92" s="81">
        <f t="shared" si="3"/>
        <v>100.17972576305698</v>
      </c>
    </row>
    <row r="93" spans="1:6" hidden="1" x14ac:dyDescent="0.3">
      <c r="A93" s="5" t="s">
        <v>34</v>
      </c>
      <c r="B93" s="8" t="s">
        <v>63</v>
      </c>
      <c r="C93" s="11">
        <v>-6039952.0999999996</v>
      </c>
      <c r="D93" s="11">
        <f>D94</f>
        <v>-6050807.4500000002</v>
      </c>
      <c r="E93" s="81">
        <f t="shared" si="3"/>
        <v>100.17972576305698</v>
      </c>
    </row>
    <row r="94" spans="1:6" hidden="1" x14ac:dyDescent="0.3">
      <c r="A94" s="5" t="s">
        <v>35</v>
      </c>
      <c r="B94" s="8" t="s">
        <v>64</v>
      </c>
      <c r="C94" s="11">
        <v>-6039952.0999999996</v>
      </c>
      <c r="D94" s="11">
        <f>D95</f>
        <v>-6050807.4500000002</v>
      </c>
      <c r="E94" s="81">
        <f t="shared" si="3"/>
        <v>100.17972576305698</v>
      </c>
    </row>
    <row r="95" spans="1:6" ht="21.6" hidden="1" x14ac:dyDescent="0.3">
      <c r="A95" s="5" t="s">
        <v>36</v>
      </c>
      <c r="B95" s="8" t="s">
        <v>65</v>
      </c>
      <c r="C95" s="11">
        <v>-6039952.0999999996</v>
      </c>
      <c r="D95" s="11">
        <v>-6050807.4500000002</v>
      </c>
      <c r="E95" s="81">
        <f t="shared" si="3"/>
        <v>100.17972576305698</v>
      </c>
    </row>
    <row r="96" spans="1:6" hidden="1" x14ac:dyDescent="0.3">
      <c r="A96" s="13" t="s">
        <v>37</v>
      </c>
      <c r="B96" s="8" t="s">
        <v>38</v>
      </c>
      <c r="C96" s="11">
        <v>6799836.6100000003</v>
      </c>
      <c r="D96" s="11">
        <f>D97</f>
        <v>6305237.75</v>
      </c>
      <c r="E96" s="81">
        <f t="shared" si="3"/>
        <v>92.726312581207736</v>
      </c>
    </row>
    <row r="97" spans="1:5" hidden="1" x14ac:dyDescent="0.3">
      <c r="A97" s="5" t="s">
        <v>39</v>
      </c>
      <c r="B97" s="14" t="s">
        <v>66</v>
      </c>
      <c r="C97" s="11">
        <v>6799836.6100000003</v>
      </c>
      <c r="D97" s="11">
        <f>D98</f>
        <v>6305237.75</v>
      </c>
      <c r="E97" s="81">
        <f t="shared" si="3"/>
        <v>92.726312581207736</v>
      </c>
    </row>
    <row r="98" spans="1:5" hidden="1" x14ac:dyDescent="0.3">
      <c r="A98" s="5" t="s">
        <v>40</v>
      </c>
      <c r="B98" s="14" t="s">
        <v>67</v>
      </c>
      <c r="C98" s="11">
        <v>6799836.6100000003</v>
      </c>
      <c r="D98" s="11">
        <f>D99</f>
        <v>6305237.75</v>
      </c>
      <c r="E98" s="81">
        <f t="shared" si="3"/>
        <v>92.726312581207736</v>
      </c>
    </row>
    <row r="99" spans="1:5" ht="21.6" hidden="1" x14ac:dyDescent="0.3">
      <c r="A99" s="5" t="s">
        <v>41</v>
      </c>
      <c r="B99" s="14" t="s">
        <v>68</v>
      </c>
      <c r="C99" s="11">
        <v>6799836.6100000003</v>
      </c>
      <c r="D99" s="11">
        <v>6305237.75</v>
      </c>
      <c r="E99" s="81">
        <f t="shared" si="3"/>
        <v>92.726312581207736</v>
      </c>
    </row>
    <row r="100" spans="1:5" x14ac:dyDescent="0.3">
      <c r="A100" s="65" t="s">
        <v>156</v>
      </c>
      <c r="B100" s="61" t="s">
        <v>62</v>
      </c>
      <c r="C100" s="87">
        <v>759884.51</v>
      </c>
      <c r="D100" s="87">
        <v>254430.3</v>
      </c>
      <c r="E100" s="76">
        <f>D100/C100*100</f>
        <v>33.482759110328487</v>
      </c>
    </row>
    <row r="101" spans="1:5" x14ac:dyDescent="0.3">
      <c r="A101" s="60" t="s">
        <v>32</v>
      </c>
      <c r="B101" s="61" t="s">
        <v>62</v>
      </c>
      <c r="C101" s="62">
        <v>759884.51</v>
      </c>
      <c r="D101" s="62">
        <v>254430.3</v>
      </c>
      <c r="E101" s="76">
        <f>D101/C101*100</f>
        <v>33.482759110328487</v>
      </c>
    </row>
    <row r="102" spans="1:5" x14ac:dyDescent="0.3">
      <c r="A102" s="63" t="s">
        <v>103</v>
      </c>
      <c r="B102" s="61" t="s">
        <v>33</v>
      </c>
      <c r="C102" s="62">
        <v>-6039952.0999999996</v>
      </c>
      <c r="D102" s="62">
        <f>D103</f>
        <v>-6050807.4500000002</v>
      </c>
      <c r="E102" s="76">
        <f t="shared" ref="E102:E109" si="4">D102/C102*100</f>
        <v>100.17972576305698</v>
      </c>
    </row>
    <row r="103" spans="1:5" hidden="1" x14ac:dyDescent="0.3">
      <c r="A103" s="53" t="s">
        <v>34</v>
      </c>
      <c r="B103" s="61" t="s">
        <v>63</v>
      </c>
      <c r="C103" s="62">
        <v>-6039952.0999999996</v>
      </c>
      <c r="D103" s="62">
        <f>D104</f>
        <v>-6050807.4500000002</v>
      </c>
      <c r="E103" s="76">
        <f t="shared" si="4"/>
        <v>100.17972576305698</v>
      </c>
    </row>
    <row r="104" spans="1:5" hidden="1" x14ac:dyDescent="0.3">
      <c r="A104" s="53" t="s">
        <v>35</v>
      </c>
      <c r="B104" s="61" t="s">
        <v>64</v>
      </c>
      <c r="C104" s="62">
        <v>-6039952.0999999996</v>
      </c>
      <c r="D104" s="62">
        <f>D105</f>
        <v>-6050807.4500000002</v>
      </c>
      <c r="E104" s="76">
        <f t="shared" si="4"/>
        <v>100.17972576305698</v>
      </c>
    </row>
    <row r="105" spans="1:5" ht="24.6" x14ac:dyDescent="0.3">
      <c r="A105" s="53" t="s">
        <v>36</v>
      </c>
      <c r="B105" s="61" t="s">
        <v>65</v>
      </c>
      <c r="C105" s="62">
        <v>-6039952.0999999996</v>
      </c>
      <c r="D105" s="62">
        <v>-6050807.4500000002</v>
      </c>
      <c r="E105" s="76">
        <f t="shared" si="4"/>
        <v>100.17972576305698</v>
      </c>
    </row>
    <row r="106" spans="1:5" x14ac:dyDescent="0.3">
      <c r="A106" s="63" t="s">
        <v>37</v>
      </c>
      <c r="B106" s="61" t="s">
        <v>38</v>
      </c>
      <c r="C106" s="62">
        <v>6799836.6100000003</v>
      </c>
      <c r="D106" s="62">
        <f>D107</f>
        <v>6305237.75</v>
      </c>
      <c r="E106" s="76">
        <f t="shared" si="4"/>
        <v>92.726312581207736</v>
      </c>
    </row>
    <row r="107" spans="1:5" hidden="1" x14ac:dyDescent="0.3">
      <c r="A107" s="53" t="s">
        <v>39</v>
      </c>
      <c r="B107" s="64" t="s">
        <v>66</v>
      </c>
      <c r="C107" s="62">
        <v>6799836.6100000003</v>
      </c>
      <c r="D107" s="62">
        <f>D108</f>
        <v>6305237.75</v>
      </c>
      <c r="E107" s="76">
        <f t="shared" si="4"/>
        <v>92.726312581207736</v>
      </c>
    </row>
    <row r="108" spans="1:5" hidden="1" x14ac:dyDescent="0.3">
      <c r="A108" s="53" t="s">
        <v>40</v>
      </c>
      <c r="B108" s="64" t="s">
        <v>67</v>
      </c>
      <c r="C108" s="62">
        <v>6799836.6100000003</v>
      </c>
      <c r="D108" s="62">
        <f>D109</f>
        <v>6305237.75</v>
      </c>
      <c r="E108" s="76">
        <f t="shared" si="4"/>
        <v>92.726312581207736</v>
      </c>
    </row>
    <row r="109" spans="1:5" ht="24.6" x14ac:dyDescent="0.3">
      <c r="A109" s="53" t="s">
        <v>41</v>
      </c>
      <c r="B109" s="64" t="s">
        <v>68</v>
      </c>
      <c r="C109" s="62">
        <v>6799836.6100000003</v>
      </c>
      <c r="D109" s="62">
        <v>6305237.75</v>
      </c>
      <c r="E109" s="76">
        <f t="shared" si="4"/>
        <v>92.726312581207736</v>
      </c>
    </row>
  </sheetData>
  <mergeCells count="18">
    <mergeCell ref="A84:F84"/>
    <mergeCell ref="A86:A87"/>
    <mergeCell ref="B86:B87"/>
    <mergeCell ref="C86:C87"/>
    <mergeCell ref="D86:D87"/>
    <mergeCell ref="E86:E87"/>
    <mergeCell ref="A61:A63"/>
    <mergeCell ref="B61:B63"/>
    <mergeCell ref="C61:C63"/>
    <mergeCell ref="D61:D63"/>
    <mergeCell ref="E61:E63"/>
    <mergeCell ref="D1:E1"/>
    <mergeCell ref="A2:E2"/>
    <mergeCell ref="A6:A8"/>
    <mergeCell ref="B6:B8"/>
    <mergeCell ref="C6:C8"/>
    <mergeCell ref="D6:D8"/>
    <mergeCell ref="E6:E8"/>
  </mergeCells>
  <pageMargins left="0.39374999999999999" right="0.39374999999999999" top="0.39374999999999999" bottom="0.39374999999999999" header="0.51180550000000002" footer="0.51180550000000002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 НА ПУБЛИЧНЫЕ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2020-12-08T07:29:46Z</cp:lastPrinted>
  <dcterms:created xsi:type="dcterms:W3CDTF">2020-02-23T07:03:45Z</dcterms:created>
  <dcterms:modified xsi:type="dcterms:W3CDTF">2020-12-15T11:22:39Z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